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5 - Maršovská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105 - Maršovská'!$C$88:$K$284</definedName>
    <definedName name="_xlnm.Print_Area" localSheetId="1">'SO 105 - Maršovská'!$C$4:$J$39,'SO 105 - Maršovská'!$C$45:$J$70,'SO 105 - Maršovská'!$C$76:$K$284</definedName>
    <definedName name="_xlnm.Print_Titles" localSheetId="1">'SO 105 - Maršovská'!$88:$88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1" r="L50"/>
  <c r="AM50"/>
  <c r="AM49"/>
  <c r="L49"/>
  <c r="AM47"/>
  <c r="L47"/>
  <c r="L45"/>
  <c r="L44"/>
  <c i="2" r="BK273"/>
  <c r="J276"/>
  <c r="BK238"/>
  <c r="BK135"/>
  <c r="BK109"/>
  <c r="BK181"/>
  <c r="J129"/>
  <c r="J196"/>
  <c r="BK269"/>
  <c r="J147"/>
  <c r="BK113"/>
  <c r="J227"/>
  <c r="J169"/>
  <c r="J127"/>
  <c r="J203"/>
  <c r="J109"/>
  <c r="J265"/>
  <c r="BK177"/>
  <c r="BK160"/>
  <c r="J138"/>
  <c r="J117"/>
  <c r="J267"/>
  <c r="J113"/>
  <c r="BK189"/>
  <c r="BK267"/>
  <c r="J261"/>
  <c r="BK284"/>
  <c r="BK202"/>
  <c r="J96"/>
  <c r="J92"/>
  <c r="BK227"/>
  <c r="BK154"/>
  <c r="BK257"/>
  <c r="J220"/>
  <c r="J269"/>
  <c r="BK223"/>
  <c r="BK138"/>
  <c r="J246"/>
  <c r="J185"/>
  <c r="J173"/>
  <c r="J251"/>
  <c r="BK185"/>
  <c r="BK96"/>
  <c r="BK127"/>
  <c r="J154"/>
  <c r="BK105"/>
  <c r="BK147"/>
  <c r="BK169"/>
  <c r="J105"/>
  <c r="BK229"/>
  <c r="J238"/>
  <c r="BK115"/>
  <c r="J119"/>
  <c r="J177"/>
  <c r="BK196"/>
  <c r="BK254"/>
  <c r="BK111"/>
  <c r="J257"/>
  <c r="J271"/>
  <c r="J200"/>
  <c r="BK231"/>
  <c r="BK241"/>
  <c r="BK214"/>
  <c r="BK246"/>
  <c r="BK150"/>
  <c r="J132"/>
  <c r="BK235"/>
  <c r="BK276"/>
  <c r="J115"/>
  <c r="J244"/>
  <c r="BK132"/>
  <c r="BK244"/>
  <c r="J281"/>
  <c r="J284"/>
  <c r="BK261"/>
  <c r="J241"/>
  <c r="BK119"/>
  <c r="BK129"/>
  <c r="J150"/>
  <c r="BK192"/>
  <c r="J165"/>
  <c r="BK203"/>
  <c r="BK92"/>
  <c r="BK217"/>
  <c r="BK220"/>
  <c r="J111"/>
  <c r="BK140"/>
  <c r="J143"/>
  <c r="BK200"/>
  <c r="J231"/>
  <c r="BK143"/>
  <c r="J254"/>
  <c r="BK124"/>
  <c r="J160"/>
  <c r="BK117"/>
  <c r="J181"/>
  <c r="BK205"/>
  <c r="J192"/>
  <c r="BK233"/>
  <c r="J235"/>
  <c r="BK101"/>
  <c r="J214"/>
  <c r="J249"/>
  <c r="J124"/>
  <c r="J217"/>
  <c r="J273"/>
  <c r="BK265"/>
  <c r="J202"/>
  <c r="J101"/>
  <c r="J233"/>
  <c i="1" r="AS54"/>
  <c i="2" r="BK249"/>
  <c r="BK165"/>
  <c r="J229"/>
  <c r="J135"/>
  <c r="BK281"/>
  <c r="BK271"/>
  <c r="BK173"/>
  <c r="J205"/>
  <c r="J140"/>
  <c r="BK279"/>
  <c r="J279"/>
  <c r="J189"/>
  <c r="J223"/>
  <c r="BK251"/>
  <c l="1" r="P91"/>
  <c r="R91"/>
  <c r="T149"/>
  <c r="BK149"/>
  <c r="J149"/>
  <c r="J62"/>
  <c r="BK243"/>
  <c r="J243"/>
  <c r="J64"/>
  <c r="P199"/>
  <c r="P264"/>
  <c r="BK91"/>
  <c r="R199"/>
  <c r="T264"/>
  <c r="T199"/>
  <c r="BK278"/>
  <c r="J278"/>
  <c r="J68"/>
  <c r="R149"/>
  <c r="P243"/>
  <c r="R264"/>
  <c r="T91"/>
  <c r="T90"/>
  <c r="T243"/>
  <c r="P278"/>
  <c r="BK199"/>
  <c r="J199"/>
  <c r="J63"/>
  <c r="BK264"/>
  <c r="J264"/>
  <c r="J67"/>
  <c r="R278"/>
  <c r="P149"/>
  <c r="R243"/>
  <c r="T278"/>
  <c r="BK260"/>
  <c r="J260"/>
  <c r="J65"/>
  <c r="BK283"/>
  <c r="J283"/>
  <c r="J69"/>
  <c r="BE140"/>
  <c r="F55"/>
  <c r="BE113"/>
  <c r="BE257"/>
  <c r="BE276"/>
  <c r="BE105"/>
  <c r="BE265"/>
  <c r="BE273"/>
  <c r="E79"/>
  <c r="BE160"/>
  <c r="BE192"/>
  <c r="BE217"/>
  <c r="BE233"/>
  <c r="BE251"/>
  <c r="BE279"/>
  <c r="BE284"/>
  <c r="BE143"/>
  <c r="BE169"/>
  <c r="BE185"/>
  <c r="BE202"/>
  <c r="BE220"/>
  <c r="BE227"/>
  <c r="BE281"/>
  <c r="J83"/>
  <c r="BE96"/>
  <c r="BE115"/>
  <c r="BE117"/>
  <c r="BE127"/>
  <c r="BE177"/>
  <c r="BE189"/>
  <c r="BE196"/>
  <c r="BE254"/>
  <c r="BE101"/>
  <c r="BE214"/>
  <c r="BE92"/>
  <c r="BE109"/>
  <c r="BE129"/>
  <c r="BE132"/>
  <c r="BE135"/>
  <c r="BE147"/>
  <c r="BE203"/>
  <c r="BE229"/>
  <c r="BE267"/>
  <c r="BE111"/>
  <c r="BE246"/>
  <c r="BE261"/>
  <c r="BE271"/>
  <c r="BE124"/>
  <c r="BE138"/>
  <c r="BE173"/>
  <c r="BE205"/>
  <c r="BE223"/>
  <c r="BE235"/>
  <c r="BE244"/>
  <c r="BE200"/>
  <c r="BE241"/>
  <c r="BE249"/>
  <c r="BE119"/>
  <c r="BE150"/>
  <c r="BE154"/>
  <c r="BE165"/>
  <c r="BE181"/>
  <c r="BE231"/>
  <c r="BE238"/>
  <c r="BE269"/>
  <c r="F34"/>
  <c i="1" r="BA55"/>
  <c r="BA54"/>
  <c r="W30"/>
  <c i="2" r="F35"/>
  <c i="1" r="BB55"/>
  <c r="BB54"/>
  <c r="W31"/>
  <c i="2" r="F36"/>
  <c i="1" r="BC55"/>
  <c r="BC54"/>
  <c r="W32"/>
  <c i="2" r="F37"/>
  <c i="1" r="BD55"/>
  <c r="BD54"/>
  <c r="W33"/>
  <c i="2" r="J34"/>
  <c i="1" r="AW55"/>
  <c i="2" l="1" r="T263"/>
  <c r="R263"/>
  <c r="P263"/>
  <c r="BK90"/>
  <c r="J90"/>
  <c r="J60"/>
  <c r="R90"/>
  <c r="R89"/>
  <c r="T89"/>
  <c r="P90"/>
  <c r="P89"/>
  <c i="1" r="AU55"/>
  <c i="2" r="J91"/>
  <c r="J61"/>
  <c r="BK263"/>
  <c r="J263"/>
  <c r="J66"/>
  <c i="1" r="AY54"/>
  <c i="2" r="J33"/>
  <c i="1" r="AV55"/>
  <c r="AT55"/>
  <c i="2" r="F33"/>
  <c i="1" r="AZ55"/>
  <c r="AZ54"/>
  <c r="W29"/>
  <c r="AX54"/>
  <c r="AW54"/>
  <c r="AK30"/>
  <c r="AU54"/>
  <c i="2" l="1" r="BK89"/>
  <c r="J89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<sst xmlns="http://schemas.openxmlformats.org/spreadsheetml/2006/main">
  <si>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</si>
  <si>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</si>
  <si>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</si>
  <si>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</si>
  <si>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</si>
  <si>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{345b9657-865e-4e13-8c9f-11b03cff9cba}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</si>
  <si>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</si>
  <si>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</si>
  <si>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</si>
  <si>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</si>
  <si>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</si>
  <si>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</si>
  <si>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</si>
  <si>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</si>
  <si>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25-05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</si>
  <si>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</si>
  <si>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</si>
  <si>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Úprava plochy pro kontejnerová stání, Teplice</t>
  </si>
  <si>
    <t>KSO:</t>
  </si>
  <si>
    <t/>
  </si>
  <si>
    <t>CC-CZ:</t>
  </si>
  <si>
    <t>Místo:</t>
  </si>
  <si>
    <t xml:space="preserve"> </t>
  </si>
  <si>
    <t>Datum:</t>
  </si>
  <si>
    <t>15. 4. 2025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</si>
  <si>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</si>
  <si>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</si>
  <si>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</si>
  <si>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</si>
  <si>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</si>
  <si>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</si>
  <si>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</si>
  <si>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NE2D Projekt s.r.o.</t>
  </si>
  <si>
    <t>True</t>
  </si>
  <si>
    <t>Zpracovatel:</t>
  </si>
  <si>
    <t>Lukáš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</si>
  <si>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</si>
  <si>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</si>
  <si>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</si>
  <si>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</si>
  <si>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</si>
  <si>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</si>
  <si>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</si>
  <si>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</si>
  <si>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</si>
  <si>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</si>
  <si>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</si>
  <si>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</si>
  <si>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</si>
  <si>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</si>
  <si>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</si>
  <si>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</si>
  <si>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</si>
  <si>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</si>
  <si>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</si>
  <si>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</si>
  <si>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</si>
  <si>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</si>
  <si>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</si>
  <si>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</si>
  <si>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</si>
  <si>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</si>
  <si>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</si>
  <si>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</si>
  <si>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</si>
  <si>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</si>
  <si>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</si>
  <si>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</si>
  <si>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</si>
  <si>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</si>
  <si>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</si>
  <si>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</si>
  <si>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</si>
  <si>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</si>
  <si>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</si>
  <si>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</si>
  <si>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</si>
  <si>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105</t>
  </si>
  <si>
    <t>Maršovská</t>
  </si>
  <si>
    <t>STA</t>
  </si>
  <si>
    <t>1</t>
  </si>
  <si>
    <t>{fc3761f3-0895-4e5f-811e-f60ff5e2398e}</t>
  </si>
  <si>
    <t>2</t>
  </si>
  <si>
    <t>KRYCÍ LIST SOUPISU PRACÍ</t>
  </si>
  <si>
    <t>Objekt:</t>
  </si>
  <si>
    <t>SO 105 - Maršovská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</si>
  <si>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</si>
  <si>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</si>
  <si>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</si>
  <si>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</si>
  <si>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</si>
  <si>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</si>
  <si>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</si>
  <si>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</si>
  <si>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</si>
  <si>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</si>
  <si>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</si>
  <si>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</si>
  <si>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</si>
  <si>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</si>
  <si>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</si>
  <si>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</si>
  <si>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</si>
  <si>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</si>
  <si>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</si>
  <si>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</si>
  <si>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</si>
  <si>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</si>
  <si>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</si>
  <si>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</si>
  <si>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</si>
  <si>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</si>
  <si>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</si>
  <si>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</si>
  <si>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</si>
  <si>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</si>
  <si>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</si>
  <si>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</si>
  <si>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</si>
  <si>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</si>
  <si>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</si>
  <si>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</si>
  <si>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</si>
  <si>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-1744983569</t>
  </si>
  <si>
    <t>Online PSC</t>
  </si>
  <si>
    <t>https://podminky.urs.cz/item/CS_URS_2025_01/113106123</t>
  </si>
  <si>
    <t>VV</t>
  </si>
  <si>
    <t>Bourádní dlážděného chodníku</t>
  </si>
  <si>
    <t>29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</si>
  <si>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</si>
  <si>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</si>
  <si>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-2014121079</t>
  </si>
  <si>
    <t>https://podminky.urs.cz/item/CS_URS_2025_01/113107122</t>
  </si>
  <si>
    <t>Součet</t>
  </si>
  <si>
    <t>3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</si>
  <si>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</si>
  <si>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</si>
  <si>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989773721</t>
  </si>
  <si>
    <t>https://podminky.urs.cz/item/CS_URS_2025_01/113107123</t>
  </si>
  <si>
    <t>Bourání asfaltové komunikace</t>
  </si>
  <si>
    <t>44</t>
  </si>
  <si>
    <t>113107143</t>
  </si>
  <si>
    <t>Odstranění podkladů nebo krytů ručně s přemístěním hmot na skládku na vzdálenost do 3 m nebo s naložením na dopravní prostředek živičných, o tl. vrstvy přes 100 do 150 mm</t>
  </si>
  <si>
    <t>1702452395</t>
  </si>
  <si>
    <t>https://podminky.urs.cz/item/CS_URS_2025_01/113107143</t>
  </si>
  <si>
    <t>5</t>
  </si>
  <si>
    <t>113201111</t>
  </si>
  <si>
    <t>Vytrhání obrub s vybouráním lože, s přemístěním hmot na skládku na vzdálenost do 3 m nebo s naložením na dopravní prostředek chodníkových ležatých</t>
  </si>
  <si>
    <t>m</t>
  </si>
  <si>
    <t>2017889273</t>
  </si>
  <si>
    <t>https://podminky.urs.cz/item/CS_URS_2025_01/113201111</t>
  </si>
  <si>
    <t>6</t>
  </si>
  <si>
    <t>113201112</t>
  </si>
  <si>
    <t>Vytrhání obrub s vybouráním lože, s přemístěním hmot na skládku na vzdálenost do 3 m nebo s naložením na dopravní prostředek silničních ležatých</t>
  </si>
  <si>
    <t>-665434963</t>
  </si>
  <si>
    <t>https://podminky.urs.cz/item/CS_URS_2025_01/113201112</t>
  </si>
  <si>
    <t>7</t>
  </si>
  <si>
    <t>121151103</t>
  </si>
  <si>
    <t>Sejmutí ornice strojně při souvislé ploše do 100 m2, tl. vrstvy do 200 mm</t>
  </si>
  <si>
    <t>-885648392</t>
  </si>
  <si>
    <t>https://podminky.urs.cz/item/CS_URS_2025_01/121151103</t>
  </si>
  <si>
    <t>8</t>
  </si>
  <si>
    <t>122211101</t>
  </si>
  <si>
    <t>Odkopávky a prokopávky ručně zapažené i nezapažené v hornině třídy těžitelnosti I skupiny 3</t>
  </si>
  <si>
    <t>m3</t>
  </si>
  <si>
    <t>726329772</t>
  </si>
  <si>
    <t>https://podminky.urs.cz/item/CS_URS_2025_01/122211101</t>
  </si>
  <si>
    <t>9</t>
  </si>
  <si>
    <t>122311101</t>
  </si>
  <si>
    <t>Odkopávky a prokopávky ručně zapažené i nezapažené v hornině třídy těžitelnosti II skupiny 4</t>
  </si>
  <si>
    <t>1309257634</t>
  </si>
  <si>
    <t>https://podminky.urs.cz/item/CS_URS_2025_01/122311101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</si>
  <si>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</si>
  <si>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</si>
  <si>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</si>
  <si>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-1627121703</t>
  </si>
  <si>
    <t>https://podminky.urs.cz/item/CS_URS_2025_01/162751137</t>
  </si>
  <si>
    <t>8*0,2</t>
  </si>
  <si>
    <t>3+3</t>
  </si>
  <si>
    <t>11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</si>
  <si>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</si>
  <si>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</si>
  <si>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220679454</t>
  </si>
  <si>
    <t>https://podminky.urs.cz/item/CS_URS_2025_01/162751139</t>
  </si>
  <si>
    <t>7,6*20</t>
  </si>
  <si>
    <t>167111102</t>
  </si>
  <si>
    <t>Nakládání, skládání a překládání neulehlého výkopku nebo sypaniny ručně nakládání, z hornin třídy těžitelnosti II, skupiny 4 a 5</t>
  </si>
  <si>
    <t>247825345</t>
  </si>
  <si>
    <t>https://podminky.urs.cz/item/CS_URS_2025_01/167111102</t>
  </si>
  <si>
    <t>13</t>
  </si>
  <si>
    <t>171201231</t>
  </si>
  <si>
    <t>Poplatek za uložení stavebního odpadu na recyklační skládce (skládkovné) zeminy a kamení zatříděného do Katalogu odpadů pod kódem 17 05 04</t>
  </si>
  <si>
    <t>t</t>
  </si>
  <si>
    <t>-1233501224</t>
  </si>
  <si>
    <t>https://podminky.urs.cz/item/CS_URS_2025_01/171201231</t>
  </si>
  <si>
    <t>7,6*1,8</t>
  </si>
  <si>
    <t>14</t>
  </si>
  <si>
    <t>171251201</t>
  </si>
  <si>
    <t>Uložení sypaniny na skládky nebo meziskládky bez hutnění s upravením uložené sypaniny do předepsaného tvaru</t>
  </si>
  <si>
    <t>-655391087</t>
  </si>
  <si>
    <t>https://podminky.urs.cz/item/CS_URS_2025_01/171251201</t>
  </si>
  <si>
    <t>7,6</t>
  </si>
  <si>
    <t>15</t>
  </si>
  <si>
    <t>181411131</t>
  </si>
  <si>
    <t>Založení trávníku na půdě předem připravené plochy do 1000 m2 výsevem včetně utažení parkového v rovině nebo na svahu do 1:5</t>
  </si>
  <si>
    <t>-1405757523</t>
  </si>
  <si>
    <t>https://podminky.urs.cz/item/CS_URS_2025_01/181411131</t>
  </si>
  <si>
    <t>16</t>
  </si>
  <si>
    <t>M</t>
  </si>
  <si>
    <t>00572410</t>
  </si>
  <si>
    <t>osivo směs travní parková</t>
  </si>
  <si>
    <t>kg</t>
  </si>
  <si>
    <t>-782875892</t>
  </si>
  <si>
    <t>9*0,02 'Přepočtené koeficientem množství</t>
  </si>
  <si>
    <t>17</t>
  </si>
  <si>
    <t>181951114</t>
  </si>
  <si>
    <t>Úprava pláně vyrovnáním výškových rozdílů strojně v hornině třídy těžitelnosti II, skupiny 4 a 5 se zhutněním</t>
  </si>
  <si>
    <t>-943130273</t>
  </si>
  <si>
    <t>https://podminky.urs.cz/item/CS_URS_2025_01/181951114</t>
  </si>
  <si>
    <t>11+46+3</t>
  </si>
  <si>
    <t>18</t>
  </si>
  <si>
    <t>182303111</t>
  </si>
  <si>
    <t>Doplnění zeminy nebo substrátu na travnatých plochách tloušťky do 50 mm v rovině nebo na svahu do 1:5</t>
  </si>
  <si>
    <t>1492610330</t>
  </si>
  <si>
    <t>https://podminky.urs.cz/item/CS_URS_2025_01/182303111</t>
  </si>
  <si>
    <t>tl.200mm (50mm x 4)</t>
  </si>
  <si>
    <t>9*4</t>
  </si>
  <si>
    <t>19</t>
  </si>
  <si>
    <t>10364101</t>
  </si>
  <si>
    <t>zemina pro terénní úpravy - ornice</t>
  </si>
  <si>
    <t>-284627214</t>
  </si>
  <si>
    <t>9*0,2*1,6</t>
  </si>
  <si>
    <t>Komunikace pozemní</t>
  </si>
  <si>
    <t>20</t>
  </si>
  <si>
    <t>564831011</t>
  </si>
  <si>
    <t>Podklad ze štěrkodrti ŠD s rozprostřením a zhutněním plochy jednotlivě do 100 m2, po zhutnění tl. 100 mm</t>
  </si>
  <si>
    <t>516023380</t>
  </si>
  <si>
    <t>https://podminky.urs.cz/item/CS_URS_2025_01/564831011</t>
  </si>
  <si>
    <t>Doplnění ACO tl. 230mm</t>
  </si>
  <si>
    <t>564851011</t>
  </si>
  <si>
    <t>Podklad ze štěrkodrti ŠD s rozprostřením a zhutněním plochy jednotlivě do 100 m2, po zhutnění tl. 150 mm</t>
  </si>
  <si>
    <t>438756631</t>
  </si>
  <si>
    <t>https://podminky.urs.cz/item/CS_URS_2025_01/564851011</t>
  </si>
  <si>
    <t>Dlážděný chodník tl. 240mm</t>
  </si>
  <si>
    <t>Štěrkodrť ŠDb 0/32</t>
  </si>
  <si>
    <t>22</t>
  </si>
  <si>
    <t>564861011</t>
  </si>
  <si>
    <t>Podklad ze štěrkodrti ŠD s rozprostřením a zhutněním plochy jednotlivě do 100 m2, po zhutnění tl. 200 mm</t>
  </si>
  <si>
    <t>-2039291860</t>
  </si>
  <si>
    <t>https://podminky.urs.cz/item/CS_URS_2025_01/564861011</t>
  </si>
  <si>
    <t>Dlážděné vjezdy tl. 320mm</t>
  </si>
  <si>
    <t>46</t>
  </si>
  <si>
    <t>23</t>
  </si>
  <si>
    <t>564910511</t>
  </si>
  <si>
    <t>Podklad nebo podsyp z R-materiálu s rozprostřením a zhutněním plochy jednotlivě do 100 m2, po zhutnění tl. 50 mm</t>
  </si>
  <si>
    <t>-1128962472</t>
  </si>
  <si>
    <t>https://podminky.urs.cz/item/CS_URS_2025_01/564910511</t>
  </si>
  <si>
    <t>Asfaltový chodník tl. 240mm</t>
  </si>
  <si>
    <t>24</t>
  </si>
  <si>
    <t>565165101</t>
  </si>
  <si>
    <t>Asfaltový beton vrstva podkladní ACP 16 (obalované kamenivo střednězrnné - OKS) s rozprostřením a zhutněním v pruhu šířky do 1,5 m, po zhutnění tl. 80 mm</t>
  </si>
  <si>
    <t>1415039702</t>
  </si>
  <si>
    <t>https://podminky.urs.cz/item/CS_URS_2025_01/565165101</t>
  </si>
  <si>
    <t>25</t>
  </si>
  <si>
    <t>573211106</t>
  </si>
  <si>
    <t>Postřik spojovací PS bez posypu kamenivem z asfaltu silničního, v množství 0,20 kg/m2</t>
  </si>
  <si>
    <t>322493517</t>
  </si>
  <si>
    <t>https://podminky.urs.cz/item/CS_URS_2025_01/573211106</t>
  </si>
  <si>
    <t>26</t>
  </si>
  <si>
    <t>573231111</t>
  </si>
  <si>
    <t>Postřik spojovací PS bez posypu kamenivem ze silniční emulze, v množství 0,70 kg/m2</t>
  </si>
  <si>
    <t>1046916402</t>
  </si>
  <si>
    <t>https://podminky.urs.cz/item/CS_URS_2025_01/573231111</t>
  </si>
  <si>
    <t>27</t>
  </si>
  <si>
    <t>577144031</t>
  </si>
  <si>
    <t>Asfaltový beton vrstva obrusná ACO 11 (ABS) s rozprostřením a se zhutněním z modifikovaného asfaltu v pruhu šířky do 1,5 m, po zhutnění tl. 50 mm</t>
  </si>
  <si>
    <t>636557952</t>
  </si>
  <si>
    <t>https://podminky.urs.cz/item/CS_URS_2025_01/577144031</t>
  </si>
  <si>
    <t>28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</si>
  <si>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</si>
  <si>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</si>
  <si>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747891421</t>
  </si>
  <si>
    <t>https://podminky.urs.cz/item/CS_URS_2025_01/596211110</t>
  </si>
  <si>
    <t>59245018</t>
  </si>
  <si>
    <t>dlažba skladebná betonová 200x100mm tl 60mm přírodní</t>
  </si>
  <si>
    <t>-1293179351</t>
  </si>
  <si>
    <t>12*1,03 'Přepočtené koeficientem množství</t>
  </si>
  <si>
    <t>30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</si>
  <si>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</si>
  <si>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</si>
  <si>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-1203283728</t>
  </si>
  <si>
    <t>https://podminky.urs.cz/item/CS_URS_2025_01/596212210</t>
  </si>
  <si>
    <t>31</t>
  </si>
  <si>
    <t>59245020</t>
  </si>
  <si>
    <t>dlažba skladebná betonová 200x100mm tl 80mm přírodní</t>
  </si>
  <si>
    <t>-1636785662</t>
  </si>
  <si>
    <t>46*1,03 'Přepočtené koeficientem množství</t>
  </si>
  <si>
    <t>Ostatní konstrukce a práce, bourání</t>
  </si>
  <si>
    <t>32</t>
  </si>
  <si>
    <t>915121111</t>
  </si>
  <si>
    <t>Vodorovné dopravní značení stříkané barvou vodící čára bílá šířky 250 mm souvislá základní</t>
  </si>
  <si>
    <t>-1769793206</t>
  </si>
  <si>
    <t>https://podminky.urs.cz/item/CS_URS_2025_01/915121111</t>
  </si>
  <si>
    <t>33</t>
  </si>
  <si>
    <t>915221112X</t>
  </si>
  <si>
    <t>Vodorovné dopravní značení stříkaným plastem vodící čára žlutá šířky 250 mm souvislá retroreflexní</t>
  </si>
  <si>
    <t>1414351642</t>
  </si>
  <si>
    <t>34</t>
  </si>
  <si>
    <t>915611111</t>
  </si>
  <si>
    <t>Předznačení pro vodorovné značení stříkané barvou nebo prováděné z nátěrových hmot liniové dělicí čáry, vodicí proužky</t>
  </si>
  <si>
    <t>-1435180128</t>
  </si>
  <si>
    <t>https://podminky.urs.cz/item/CS_URS_2025_01/915611111</t>
  </si>
  <si>
    <t>35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</si>
  <si>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</si>
  <si>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</si>
  <si>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-61267274</t>
  </si>
  <si>
    <t>https://podminky.urs.cz/item/CS_URS_2025_01/916131213</t>
  </si>
  <si>
    <t>BO 15/25</t>
  </si>
  <si>
    <t>Bo 15/15</t>
  </si>
  <si>
    <t>BO 15-25/15</t>
  </si>
  <si>
    <t>36</t>
  </si>
  <si>
    <t>59217031</t>
  </si>
  <si>
    <t>obrubník silniční betonový 1000x150x250mm</t>
  </si>
  <si>
    <t>-1717687841</t>
  </si>
  <si>
    <t>3*1,04 'Přepočtené koeficientem množství</t>
  </si>
  <si>
    <t>37</t>
  </si>
  <si>
    <t>59217029</t>
  </si>
  <si>
    <t>obrubník silniční betonový nájezdový 1000x150x150mm</t>
  </si>
  <si>
    <t>445567005</t>
  </si>
  <si>
    <t>18*1,02 'Přepočtené koeficientem množství</t>
  </si>
  <si>
    <t>38</t>
  </si>
  <si>
    <t>59217030</t>
  </si>
  <si>
    <t>obrubník silniční betonový přechodový 1000x150x150-250mm</t>
  </si>
  <si>
    <t>2026070106</t>
  </si>
  <si>
    <t>1*1,02 'Přepočtené koeficientem množství</t>
  </si>
  <si>
    <t>39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</si>
  <si>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</si>
  <si>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</si>
  <si>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1565012576</t>
  </si>
  <si>
    <t>https://podminky.urs.cz/item/CS_URS_2025_01/916231213</t>
  </si>
  <si>
    <t>BO 8/25</t>
  </si>
  <si>
    <t>40</t>
  </si>
  <si>
    <t>59217044</t>
  </si>
  <si>
    <t>obrubník parkový betonový 1000x80x250mm přírodní</t>
  </si>
  <si>
    <t>-1311529270</t>
  </si>
  <si>
    <t>12*1,02 'Přepočtené koeficientem množství</t>
  </si>
  <si>
    <t>41</t>
  </si>
  <si>
    <t>919122122</t>
  </si>
  <si>
    <t>Utěsnění dilatačních spár zálivkou za tepla v cementobetonovém nebo živičném krytu včetně adhezního nátěru s těsnicím profilem pod zálivkou, pro komůrky šířky 15 mm, hloubky 30 mm</t>
  </si>
  <si>
    <t>-629603084</t>
  </si>
  <si>
    <t>https://podminky.urs.cz/item/CS_URS_2025_01/919122122</t>
  </si>
  <si>
    <t>42</t>
  </si>
  <si>
    <t>919735113</t>
  </si>
  <si>
    <t>Řezání stávajícího živičného krytu nebo podkladu hloubky přes 100 do 150 mm</t>
  </si>
  <si>
    <t>1658590712</t>
  </si>
  <si>
    <t>https://podminky.urs.cz/item/CS_URS_2025_01/919735113</t>
  </si>
  <si>
    <t>43</t>
  </si>
  <si>
    <t>R131448</t>
  </si>
  <si>
    <t>Montáž aretačního systému ASACONT</t>
  </si>
  <si>
    <t>kus</t>
  </si>
  <si>
    <t>661018685</t>
  </si>
  <si>
    <t>M13444</t>
  </si>
  <si>
    <t>Aretační systém ASACONT pro umístění kontejnerových nádob, sestava 5 boxů</t>
  </si>
  <si>
    <t>sestava</t>
  </si>
  <si>
    <t>1342458474</t>
  </si>
  <si>
    <t>P</t>
  </si>
  <si>
    <t>Poznámka k položce:_x000d_
PÚ - silnorvstvý žárový zinek_x000d_
vč. nosných betonových prefabrikátů umístěných na ploše_x000d_
SKU: BOX 3_x000d_
Kapacita: 3x 1100l</t>
  </si>
  <si>
    <t>45</t>
  </si>
  <si>
    <t>M13445</t>
  </si>
  <si>
    <t>Paravanová zástěna vč. držáků a spojovacího materiálu</t>
  </si>
  <si>
    <t>762471550</t>
  </si>
  <si>
    <t xml:space="preserve">Poznámka k položce:_x000d_
Rozměry: v. 1260 x 1110/1350/1450/1600/1900_x000d_
Jako výplň budou použity recyklované profily_x000d_
Dle vzoru v  projektové dokumentaci - TZ</t>
  </si>
  <si>
    <t>R131449</t>
  </si>
  <si>
    <t>Doprava aretačního systému ASACONT</t>
  </si>
  <si>
    <t>kpl</t>
  </si>
  <si>
    <t>-998023317</t>
  </si>
  <si>
    <t>997</t>
  </si>
  <si>
    <t>Přesun sutě</t>
  </si>
  <si>
    <t>47</t>
  </si>
  <si>
    <t>997221571</t>
  </si>
  <si>
    <t>Vodorovná doprava vybouraných hmot bez naložení, ale se složením a s hrubým urovnáním na vzdálenost do 1 km</t>
  </si>
  <si>
    <t>-1896783437</t>
  </si>
  <si>
    <t>https://podminky.urs.cz/item/CS_URS_2025_01/997221571</t>
  </si>
  <si>
    <t>48</t>
  </si>
  <si>
    <t>997221579</t>
  </si>
  <si>
    <t>Vodorovná doprava vybouraných hmot bez naložení, ale se složením a s hrubým urovnáním na vzdálenost Příplatek k ceně za každý další započatý 1 km přes 1 km</t>
  </si>
  <si>
    <t>383279025</t>
  </si>
  <si>
    <t>https://podminky.urs.cz/item/CS_URS_2025_01/997221579</t>
  </si>
  <si>
    <t>55,864*29</t>
  </si>
  <si>
    <t>49</t>
  </si>
  <si>
    <t>997221612</t>
  </si>
  <si>
    <t>Nakládání na dopravní prostředky pro vodorovnou dopravu vybouraných hmot</t>
  </si>
  <si>
    <t>417360365</t>
  </si>
  <si>
    <t>https://podminky.urs.cz/item/CS_URS_2025_01/997221612</t>
  </si>
  <si>
    <t>50</t>
  </si>
  <si>
    <t>997221861</t>
  </si>
  <si>
    <t>Poplatek za uložení stavebního odpadu na recyklační skládce (skládkovné) z prostého betonu zatříděného do Katalogu odpadů pod kódem 17 01 01</t>
  </si>
  <si>
    <t>2073829978</t>
  </si>
  <si>
    <t>https://podminky.urs.cz/item/CS_URS_2025_01/997221861</t>
  </si>
  <si>
    <t>7,54+2,3+4,35</t>
  </si>
  <si>
    <t>51</t>
  </si>
  <si>
    <t>997221873</t>
  </si>
  <si>
    <t>23787529</t>
  </si>
  <si>
    <t>https://podminky.urs.cz/item/CS_URS_2025_01/997221873</t>
  </si>
  <si>
    <t>8,41+19,36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</si>
  <si>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</si>
  <si>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</si>
  <si>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</si>
  <si>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1743423226</t>
  </si>
  <si>
    <t>https://podminky.urs.cz/item/CS_URS_2025_01/997221875</t>
  </si>
  <si>
    <t>13,904</t>
  </si>
  <si>
    <t>998</t>
  </si>
  <si>
    <t>Přesun hmot</t>
  </si>
  <si>
    <t>53</t>
  </si>
  <si>
    <t>998223011</t>
  </si>
  <si>
    <t>Přesun hmot pro pozemní komunikace s krytem dlážděným dopravní vzdálenost do 200 m jakékoliv délky objektu</t>
  </si>
  <si>
    <t>1637399439</t>
  </si>
  <si>
    <t>https://podminky.urs.cz/item/CS_URS_2025_01/998223011</t>
  </si>
  <si>
    <t>VRN</t>
  </si>
  <si>
    <t>Vedlejší rozpočtové náklady</t>
  </si>
  <si>
    <t>VRN1</t>
  </si>
  <si>
    <t>Průzkumné, geodetické a projektové práce</t>
  </si>
  <si>
    <t>54</t>
  </si>
  <si>
    <t>011503000</t>
  </si>
  <si>
    <t>Stavební průzkum bez rozlišení</t>
  </si>
  <si>
    <t>nh</t>
  </si>
  <si>
    <t>1024</t>
  </si>
  <si>
    <t>115730018</t>
  </si>
  <si>
    <t xml:space="preserve">Poznámka k položce:_x000d_
10"ruční výkopy sondy pro zjištění sítí  (HZS1212 kopáč)</t>
  </si>
  <si>
    <t>55</t>
  </si>
  <si>
    <t>012103000</t>
  </si>
  <si>
    <t>Geodetické práce před výstavbou</t>
  </si>
  <si>
    <t>1821669219</t>
  </si>
  <si>
    <t>Poznámka k položce:_x000d_
10"HZS4221 geodet</t>
  </si>
  <si>
    <t>56</t>
  </si>
  <si>
    <t>012203000</t>
  </si>
  <si>
    <t>Geodetické práce při provádění stavby</t>
  </si>
  <si>
    <t>212976412</t>
  </si>
  <si>
    <t>57</t>
  </si>
  <si>
    <t>012303000</t>
  </si>
  <si>
    <t>Geodetické práce po výstavbě - geodetické zaměření skutečného stavu</t>
  </si>
  <si>
    <t>1980432555</t>
  </si>
  <si>
    <t>58</t>
  </si>
  <si>
    <t>012434000</t>
  </si>
  <si>
    <t>Geodetická aktualizační dokumentace (GAD DTM)</t>
  </si>
  <si>
    <t>1404859349</t>
  </si>
  <si>
    <t>https://podminky.urs.cz/item/CS_URS_2025_01/012434000</t>
  </si>
  <si>
    <t xml:space="preserve"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</si>
  <si>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59</t>
  </si>
  <si>
    <t>013254000</t>
  </si>
  <si>
    <t>Dokumentace skutečného provedení stavby - 3x paré</t>
  </si>
  <si>
    <t>788472353</t>
  </si>
  <si>
    <t>Poznámka k položce:_x000d_
15"HZS4232 technik odborný</t>
  </si>
  <si>
    <t>VRN3</t>
  </si>
  <si>
    <t>Zařízení staveniště</t>
  </si>
  <si>
    <t>60</t>
  </si>
  <si>
    <t>030001000</t>
  </si>
  <si>
    <t>1692074084</t>
  </si>
  <si>
    <t xml:space="preserve">Poznámka k položce:_x000d_
1"zařízení staveniště - ocenit zejména:_x000d_
- Náklady na stavební buňky_x000d_
- Skládky na staveništi, osvětlení_x000d_
- Náklady na provoz a údržbu vybavení staveniště, energie_x000d_
- Oplocení, informační tabule_x000d_
- Rozebrání, bourání a odvoz zařízení staveniště_x000d_
- Úprava terénu po zrušení zařízení staveniště_x000d_
</t>
  </si>
  <si>
    <t>61</t>
  </si>
  <si>
    <t>034303000</t>
  </si>
  <si>
    <t>Dopravní značení na staveništi</t>
  </si>
  <si>
    <t>-984992573</t>
  </si>
  <si>
    <t xml:space="preserve">Poznámka k položce:_x000d_
přechodné DZ - ocenit zejména:_x000d_
přechodné DZ - pronájem, montáž a demontáž značek_x000d_
</t>
  </si>
  <si>
    <t>VRN4</t>
  </si>
  <si>
    <t>Inženýrská činnost</t>
  </si>
  <si>
    <t>62</t>
  </si>
  <si>
    <t>043134000</t>
  </si>
  <si>
    <t>Zkoušky zatěžovací</t>
  </si>
  <si>
    <t>-1194136424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</si>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</sst>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122" TargetMode="External" /><Relationship Id="rId3" Type="http://schemas.openxmlformats.org/officeDocument/2006/relationships/hyperlink" Target="https://podminky.urs.cz/item/CS_URS_2025_01/113107123" TargetMode="External" /><Relationship Id="rId4" Type="http://schemas.openxmlformats.org/officeDocument/2006/relationships/hyperlink" Target="https://podminky.urs.cz/item/CS_URS_2025_01/113107143" TargetMode="External" /><Relationship Id="rId5" Type="http://schemas.openxmlformats.org/officeDocument/2006/relationships/hyperlink" Target="https://podminky.urs.cz/item/CS_URS_2025_01/113201111" TargetMode="External" /><Relationship Id="rId6" Type="http://schemas.openxmlformats.org/officeDocument/2006/relationships/hyperlink" Target="https://podminky.urs.cz/item/CS_URS_2025_01/113201112" TargetMode="External" /><Relationship Id="rId7" Type="http://schemas.openxmlformats.org/officeDocument/2006/relationships/hyperlink" Target="https://podminky.urs.cz/item/CS_URS_2025_01/121151103" TargetMode="External" /><Relationship Id="rId8" Type="http://schemas.openxmlformats.org/officeDocument/2006/relationships/hyperlink" Target="https://podminky.urs.cz/item/CS_URS_2025_01/122211101" TargetMode="External" /><Relationship Id="rId9" Type="http://schemas.openxmlformats.org/officeDocument/2006/relationships/hyperlink" Target="https://podminky.urs.cz/item/CS_URS_2025_01/122311101" TargetMode="External" /><Relationship Id="rId10" Type="http://schemas.openxmlformats.org/officeDocument/2006/relationships/hyperlink" Target="https://podminky.urs.cz/item/CS_URS_2025_01/162751137" TargetMode="External" /><Relationship Id="rId11" Type="http://schemas.openxmlformats.org/officeDocument/2006/relationships/hyperlink" Target="https://podminky.urs.cz/item/CS_URS_2025_01/162751139" TargetMode="External" /><Relationship Id="rId12" Type="http://schemas.openxmlformats.org/officeDocument/2006/relationships/hyperlink" Target="https://podminky.urs.cz/item/CS_URS_2025_01/167111102" TargetMode="External" /><Relationship Id="rId13" Type="http://schemas.openxmlformats.org/officeDocument/2006/relationships/hyperlink" Target="https://podminky.urs.cz/item/CS_URS_2025_01/171201231" TargetMode="External" /><Relationship Id="rId14" Type="http://schemas.openxmlformats.org/officeDocument/2006/relationships/hyperlink" Target="https://podminky.urs.cz/item/CS_URS_2025_01/171251201" TargetMode="External" /><Relationship Id="rId15" Type="http://schemas.openxmlformats.org/officeDocument/2006/relationships/hyperlink" Target="https://podminky.urs.cz/item/CS_URS_2025_01/181411131" TargetMode="External" /><Relationship Id="rId16" Type="http://schemas.openxmlformats.org/officeDocument/2006/relationships/hyperlink" Target="https://podminky.urs.cz/item/CS_URS_2025_01/181951114" TargetMode="External" /><Relationship Id="rId17" Type="http://schemas.openxmlformats.org/officeDocument/2006/relationships/hyperlink" Target="https://podminky.urs.cz/item/CS_URS_2025_01/182303111" TargetMode="External" /><Relationship Id="rId18" Type="http://schemas.openxmlformats.org/officeDocument/2006/relationships/hyperlink" Target="https://podminky.urs.cz/item/CS_URS_2025_01/564831011" TargetMode="External" /><Relationship Id="rId19" Type="http://schemas.openxmlformats.org/officeDocument/2006/relationships/hyperlink" Target="https://podminky.urs.cz/item/CS_URS_2025_01/564851011" TargetMode="External" /><Relationship Id="rId20" Type="http://schemas.openxmlformats.org/officeDocument/2006/relationships/hyperlink" Target="https://podminky.urs.cz/item/CS_URS_2025_01/564861011" TargetMode="External" /><Relationship Id="rId21" Type="http://schemas.openxmlformats.org/officeDocument/2006/relationships/hyperlink" Target="https://podminky.urs.cz/item/CS_URS_2025_01/564910511" TargetMode="External" /><Relationship Id="rId22" Type="http://schemas.openxmlformats.org/officeDocument/2006/relationships/hyperlink" Target="https://podminky.urs.cz/item/CS_URS_2025_01/565165101" TargetMode="External" /><Relationship Id="rId23" Type="http://schemas.openxmlformats.org/officeDocument/2006/relationships/hyperlink" Target="https://podminky.urs.cz/item/CS_URS_2025_01/573211106" TargetMode="External" /><Relationship Id="rId24" Type="http://schemas.openxmlformats.org/officeDocument/2006/relationships/hyperlink" Target="https://podminky.urs.cz/item/CS_URS_2025_01/573231111" TargetMode="External" /><Relationship Id="rId25" Type="http://schemas.openxmlformats.org/officeDocument/2006/relationships/hyperlink" Target="https://podminky.urs.cz/item/CS_URS_2025_01/577144031" TargetMode="External" /><Relationship Id="rId26" Type="http://schemas.openxmlformats.org/officeDocument/2006/relationships/hyperlink" Target="https://podminky.urs.cz/item/CS_URS_2025_01/596211110" TargetMode="External" /><Relationship Id="rId27" Type="http://schemas.openxmlformats.org/officeDocument/2006/relationships/hyperlink" Target="https://podminky.urs.cz/item/CS_URS_2025_01/596212210" TargetMode="External" /><Relationship Id="rId28" Type="http://schemas.openxmlformats.org/officeDocument/2006/relationships/hyperlink" Target="https://podminky.urs.cz/item/CS_URS_2025_01/915121111" TargetMode="External" /><Relationship Id="rId29" Type="http://schemas.openxmlformats.org/officeDocument/2006/relationships/hyperlink" Target="https://podminky.urs.cz/item/CS_URS_2025_01/915611111" TargetMode="External" /><Relationship Id="rId30" Type="http://schemas.openxmlformats.org/officeDocument/2006/relationships/hyperlink" Target="https://podminky.urs.cz/item/CS_URS_2025_01/916131213" TargetMode="External" /><Relationship Id="rId31" Type="http://schemas.openxmlformats.org/officeDocument/2006/relationships/hyperlink" Target="https://podminky.urs.cz/item/CS_URS_2025_01/916231213" TargetMode="External" /><Relationship Id="rId32" Type="http://schemas.openxmlformats.org/officeDocument/2006/relationships/hyperlink" Target="https://podminky.urs.cz/item/CS_URS_2025_01/919122122" TargetMode="External" /><Relationship Id="rId33" Type="http://schemas.openxmlformats.org/officeDocument/2006/relationships/hyperlink" Target="https://podminky.urs.cz/item/CS_URS_2025_01/919735113" TargetMode="External" /><Relationship Id="rId34" Type="http://schemas.openxmlformats.org/officeDocument/2006/relationships/hyperlink" Target="https://podminky.urs.cz/item/CS_URS_2025_01/997221571" TargetMode="External" /><Relationship Id="rId35" Type="http://schemas.openxmlformats.org/officeDocument/2006/relationships/hyperlink" Target="https://podminky.urs.cz/item/CS_URS_2025_01/997221579" TargetMode="External" /><Relationship Id="rId36" Type="http://schemas.openxmlformats.org/officeDocument/2006/relationships/hyperlink" Target="https://podminky.urs.cz/item/CS_URS_2025_01/997221612" TargetMode="External" /><Relationship Id="rId37" Type="http://schemas.openxmlformats.org/officeDocument/2006/relationships/hyperlink" Target="https://podminky.urs.cz/item/CS_URS_2025_01/997221861" TargetMode="External" /><Relationship Id="rId38" Type="http://schemas.openxmlformats.org/officeDocument/2006/relationships/hyperlink" Target="https://podminky.urs.cz/item/CS_URS_2025_01/997221873" TargetMode="External" /><Relationship Id="rId39" Type="http://schemas.openxmlformats.org/officeDocument/2006/relationships/hyperlink" Target="https://podminky.urs.cz/item/CS_URS_2025_01/997221875" TargetMode="External" /><Relationship Id="rId40" Type="http://schemas.openxmlformats.org/officeDocument/2006/relationships/hyperlink" Target="https://podminky.urs.cz/item/CS_URS_2025_01/998223011" TargetMode="External" /><Relationship Id="rId41" Type="http://schemas.openxmlformats.org/officeDocument/2006/relationships/hyperlink" Target="https://podminky.urs.cz/item/CS_URS_2025_01/012434000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25-05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Úprava plochy pro kontejnerová stání, Teplice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Teplice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NE2D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Lukáš Novák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105 - Maršovská'!J30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105 - Maršovská'!P89</f>
        <v>0</v>
      </c>
      <c r="AV55" s="122">
        <f>'SO 105 - Maršovská'!J33</f>
        <v>0</v>
      </c>
      <c r="AW55" s="122">
        <f>'SO 105 - Maršovská'!J34</f>
        <v>0</v>
      </c>
      <c r="AX55" s="122">
        <f>'SO 105 - Maršovská'!J35</f>
        <v>0</v>
      </c>
      <c r="AY55" s="122">
        <f>'SO 105 - Maršovská'!J36</f>
        <v>0</v>
      </c>
      <c r="AZ55" s="122">
        <f>'SO 105 - Maršovská'!F33</f>
        <v>0</v>
      </c>
      <c r="BA55" s="122">
        <f>'SO 105 - Maršovská'!F34</f>
        <v>0</v>
      </c>
      <c r="BB55" s="122">
        <f>'SO 105 - Maršovská'!F35</f>
        <v>0</v>
      </c>
      <c r="BC55" s="122">
        <f>'SO 105 - Maršovská'!F36</f>
        <v>0</v>
      </c>
      <c r="BD55" s="124">
        <f>'SO 105 - Maršovská'!F37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cA3PCUT5rsYMse/en1mX/Ot2Omx8SuMbX60J1Aaw1Fw/nObF/d6foKRq5KksXQhJz5/nzJT+O4kSE1L+3/Dz2g==" hashValue="/fvRsm2cEWIjQtiJDY1Cl23ZU6RaZn1uWla+aXq3OR4xO80WMnO0KyW+iZZmtqC9NpfuMoS5LG8pwO180nkL+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105 - Maršovská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82</v>
      </c>
    </row>
    <row r="4" s="1" customFormat="1" ht="24.96" customHeight="1">
      <c r="B4" s="22"/>
      <c r="D4" s="128" t="s">
        <v>83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Úprava plochy pro kontejnerová stání, Teplice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84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85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15. 4. 2025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ROUND(J89,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ROUND((SUM(BE89:BE284)),  2)</f>
        <v>0</v>
      </c>
      <c r="G33" s="40"/>
      <c r="H33" s="40"/>
      <c r="I33" s="146">
        <v>0.20999999999999999</v>
      </c>
      <c r="J33" s="145">
        <f>ROUND(((SUM(BE89:BE284))*I33),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ROUND((SUM(BF89:BF284)),  2)</f>
        <v>0</v>
      </c>
      <c r="G34" s="40"/>
      <c r="H34" s="40"/>
      <c r="I34" s="146">
        <v>0.12</v>
      </c>
      <c r="J34" s="145">
        <f>ROUND(((SUM(BF89:BF284))*I34),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ROUND((SUM(BG89:BG284)),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ROUND((SUM(BH89:BH284)),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ROUND((SUM(BI89:BI284)),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Úprava plochy pro kontejnerová stání, Teplice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84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105 - Maršovská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15. 4. 2025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Teplice</v>
      </c>
      <c r="G54" s="42"/>
      <c r="H54" s="42"/>
      <c r="I54" s="34" t="s">
        <v>31</v>
      </c>
      <c r="J54" s="38" t="str">
        <f>E21</f>
        <v>NE2D Projekt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Lukáš Novák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J90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J91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J149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J199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J243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J260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96</v>
      </c>
      <c r="E66" s="166"/>
      <c r="F66" s="166"/>
      <c r="G66" s="166"/>
      <c r="H66" s="166"/>
      <c r="I66" s="166"/>
      <c r="J66" s="167">
        <f>J263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9"/>
      <c r="C67" s="170"/>
      <c r="D67" s="171" t="s">
        <v>97</v>
      </c>
      <c r="E67" s="172"/>
      <c r="F67" s="172"/>
      <c r="G67" s="172"/>
      <c r="H67" s="172"/>
      <c r="I67" s="172"/>
      <c r="J67" s="173">
        <f>J264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J278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J283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2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2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100</v>
      </c>
      <c r="D76" s="42"/>
      <c r="E76" s="42"/>
      <c r="F76" s="42"/>
      <c r="G76" s="42"/>
      <c r="H76" s="42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58" t="str">
        <f>E7</f>
        <v>Úprava plochy pro kontejnerová stání, Teplice</v>
      </c>
      <c r="F79" s="34"/>
      <c r="G79" s="34"/>
      <c r="H79" s="34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84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105 - Maršovská</v>
      </c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15. 4. 2025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Statutární město Teplice</v>
      </c>
      <c r="G85" s="42"/>
      <c r="H85" s="42"/>
      <c r="I85" s="34" t="s">
        <v>31</v>
      </c>
      <c r="J85" s="38" t="str">
        <f>E21</f>
        <v>NE2D Projekt s.r.o.</v>
      </c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Lukáš Novák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5"/>
      <c r="B88" s="176"/>
      <c r="C88" s="177" t="s">
        <v>101</v>
      </c>
      <c r="D88" s="178" t="s">
        <v>57</v>
      </c>
      <c r="E88" s="178" t="s">
        <v>53</v>
      </c>
      <c r="F88" s="178" t="s">
        <v>54</v>
      </c>
      <c r="G88" s="178" t="s">
        <v>102</v>
      </c>
      <c r="H88" s="178" t="s">
        <v>103</v>
      </c>
      <c r="I88" s="178" t="s">
        <v>104</v>
      </c>
      <c r="J88" s="178" t="s">
        <v>88</v>
      </c>
      <c r="K88" s="179" t="s">
        <v>105</v>
      </c>
      <c r="L88" s="180"/>
      <c r="M88" s="94" t="s">
        <v>19</v>
      </c>
      <c r="N88" s="95" t="s">
        <v>42</v>
      </c>
      <c r="O88" s="95" t="s">
        <v>106</v>
      </c>
      <c r="P88" s="95" t="s">
        <v>107</v>
      </c>
      <c r="Q88" s="95" t="s">
        <v>108</v>
      </c>
      <c r="R88" s="95" t="s">
        <v>109</v>
      </c>
      <c r="S88" s="95" t="s">
        <v>110</v>
      </c>
      <c r="T88" s="96" t="s">
        <v>111</v>
      </c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</row>
    <row r="89" s="2" customFormat="1" ht="22.8" customHeight="1">
      <c r="A89" s="40"/>
      <c r="B89" s="41"/>
      <c r="C89" s="101" t="s">
        <v>112</v>
      </c>
      <c r="D89" s="42"/>
      <c r="E89" s="42"/>
      <c r="F89" s="42"/>
      <c r="G89" s="42"/>
      <c r="H89" s="42"/>
      <c r="I89" s="42"/>
      <c r="J89" s="181">
        <f>BK89</f>
        <v>0</v>
      </c>
      <c r="K89" s="42"/>
      <c r="L89" s="46"/>
      <c r="M89" s="97"/>
      <c r="N89" s="182"/>
      <c r="O89" s="98"/>
      <c r="P89" s="183">
        <f>P90+P263</f>
        <v>0</v>
      </c>
      <c r="Q89" s="98"/>
      <c r="R89" s="183">
        <f>R90+R263</f>
        <v>25.389281399999998</v>
      </c>
      <c r="S89" s="98"/>
      <c r="T89" s="184">
        <f>T90+T263</f>
        <v>55.864000000000004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89</v>
      </c>
      <c r="BK89" s="185">
        <f>BK90+BK263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P91+P149+P199+P243+P260</f>
        <v>0</v>
      </c>
      <c r="Q90" s="194"/>
      <c r="R90" s="195">
        <f>R91+R149+R199+R243+R260</f>
        <v>25.389281399999998</v>
      </c>
      <c r="S90" s="194"/>
      <c r="T90" s="196">
        <f>T91+T149+T199+T243+T260</f>
        <v>55.864000000000004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BK91+BK149+BK199+BK243+BK260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80</v>
      </c>
      <c r="F91" s="200" t="s">
        <v>116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SUM(P92:P148)</f>
        <v>0</v>
      </c>
      <c r="Q91" s="194"/>
      <c r="R91" s="195">
        <f>SUM(R92:R148)</f>
        <v>2.8801799999999997</v>
      </c>
      <c r="S91" s="194"/>
      <c r="T91" s="196">
        <f>SUM(T92:T148)</f>
        <v>55.864000000000004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SUM(BK92:BK148)</f>
        <v>0</v>
      </c>
    </row>
    <row r="92" s="2" customFormat="1" ht="37.8" customHeight="1">
      <c r="A92" s="40"/>
      <c r="B92" s="41"/>
      <c r="C92" s="202" t="s">
        <v>80</v>
      </c>
      <c r="D92" s="202" t="s">
        <v>117</v>
      </c>
      <c r="E92" s="203" t="s">
        <v>118</v>
      </c>
      <c r="F92" s="204" t="s">
        <v>119</v>
      </c>
      <c r="G92" s="205" t="s">
        <v>120</v>
      </c>
      <c r="H92" s="206">
        <v>29</v>
      </c>
      <c r="I92" s="207"/>
      <c r="J92" s="208">
        <f>ROUND(I92*H92,2)</f>
        <v>0</v>
      </c>
      <c r="K92" s="204" t="s">
        <v>121</v>
      </c>
      <c r="L92" s="46"/>
      <c r="M92" s="209" t="s">
        <v>19</v>
      </c>
      <c r="N92" s="210" t="s">
        <v>43</v>
      </c>
      <c r="O92" s="86"/>
      <c r="P92" s="211">
        <f>O92*H92</f>
        <v>0</v>
      </c>
      <c r="Q92" s="211">
        <v>0</v>
      </c>
      <c r="R92" s="211">
        <f>Q92*H92</f>
        <v>0</v>
      </c>
      <c r="S92" s="211">
        <v>0.26000000000000001</v>
      </c>
      <c r="T92" s="212">
        <f>S92*H92</f>
        <v>7.54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3" t="s">
        <v>122</v>
      </c>
      <c r="AT92" s="213" t="s">
        <v>117</v>
      </c>
      <c r="AU92" s="213" t="s">
        <v>82</v>
      </c>
      <c r="AY92" s="19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9" t="s">
        <v>80</v>
      </c>
      <c r="BK92" s="214">
        <f>ROUND(I92*H92,2)</f>
        <v>0</v>
      </c>
      <c r="BL92" s="19" t="s">
        <v>122</v>
      </c>
      <c r="BM92" s="213" t="s">
        <v>123</v>
      </c>
    </row>
    <row r="93" s="2" customFormat="1">
      <c r="A93" s="40"/>
      <c r="B93" s="41"/>
      <c r="C93" s="42"/>
      <c r="D93" s="215" t="s">
        <v>124</v>
      </c>
      <c r="E93" s="42"/>
      <c r="F93" s="216" t="s">
        <v>125</v>
      </c>
      <c r="G93" s="42"/>
      <c r="H93" s="42"/>
      <c r="I93" s="217"/>
      <c r="J93" s="42"/>
      <c r="K93" s="42"/>
      <c r="L93" s="46"/>
      <c r="M93" s="218"/>
      <c r="N93" s="219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124</v>
      </c>
      <c r="AU93" s="19" t="s">
        <v>82</v>
      </c>
    </row>
    <row r="94" s="13" customFormat="1">
      <c r="A94" s="13"/>
      <c r="B94" s="220"/>
      <c r="C94" s="221"/>
      <c r="D94" s="222" t="s">
        <v>126</v>
      </c>
      <c r="E94" s="223" t="s">
        <v>19</v>
      </c>
      <c r="F94" s="224" t="s">
        <v>127</v>
      </c>
      <c r="G94" s="221"/>
      <c r="H94" s="223" t="s">
        <v>19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126</v>
      </c>
      <c r="AU94" s="230" t="s">
        <v>82</v>
      </c>
      <c r="AV94" s="13" t="s">
        <v>80</v>
      </c>
      <c r="AW94" s="13" t="s">
        <v>33</v>
      </c>
      <c r="AX94" s="13" t="s">
        <v>72</v>
      </c>
      <c r="AY94" s="230" t="s">
        <v>115</v>
      </c>
    </row>
    <row r="95" s="14" customFormat="1">
      <c r="A95" s="14"/>
      <c r="B95" s="231"/>
      <c r="C95" s="232"/>
      <c r="D95" s="222" t="s">
        <v>126</v>
      </c>
      <c r="E95" s="233" t="s">
        <v>19</v>
      </c>
      <c r="F95" s="234" t="s">
        <v>128</v>
      </c>
      <c r="G95" s="232"/>
      <c r="H95" s="235">
        <v>29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126</v>
      </c>
      <c r="AU95" s="241" t="s">
        <v>82</v>
      </c>
      <c r="AV95" s="14" t="s">
        <v>82</v>
      </c>
      <c r="AW95" s="14" t="s">
        <v>33</v>
      </c>
      <c r="AX95" s="14" t="s">
        <v>80</v>
      </c>
      <c r="AY95" s="241" t="s">
        <v>115</v>
      </c>
    </row>
    <row r="96" s="2" customFormat="1" ht="33" customHeight="1">
      <c r="A96" s="40"/>
      <c r="B96" s="41"/>
      <c r="C96" s="202" t="s">
        <v>82</v>
      </c>
      <c r="D96" s="202" t="s">
        <v>117</v>
      </c>
      <c r="E96" s="203" t="s">
        <v>129</v>
      </c>
      <c r="F96" s="204" t="s">
        <v>130</v>
      </c>
      <c r="G96" s="205" t="s">
        <v>120</v>
      </c>
      <c r="H96" s="206">
        <v>29</v>
      </c>
      <c r="I96" s="207"/>
      <c r="J96" s="208">
        <f>ROUND(I96*H96,2)</f>
        <v>0</v>
      </c>
      <c r="K96" s="204" t="s">
        <v>121</v>
      </c>
      <c r="L96" s="46"/>
      <c r="M96" s="209" t="s">
        <v>19</v>
      </c>
      <c r="N96" s="210" t="s">
        <v>43</v>
      </c>
      <c r="O96" s="86"/>
      <c r="P96" s="211">
        <f>O96*H96</f>
        <v>0</v>
      </c>
      <c r="Q96" s="211">
        <v>0</v>
      </c>
      <c r="R96" s="211">
        <f>Q96*H96</f>
        <v>0</v>
      </c>
      <c r="S96" s="211">
        <v>0.28999999999999998</v>
      </c>
      <c r="T96" s="212">
        <f>S96*H96</f>
        <v>8.4100000000000001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3" t="s">
        <v>122</v>
      </c>
      <c r="AT96" s="213" t="s">
        <v>117</v>
      </c>
      <c r="AU96" s="213" t="s">
        <v>82</v>
      </c>
      <c r="AY96" s="19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80</v>
      </c>
      <c r="BK96" s="214">
        <f>ROUND(I96*H96,2)</f>
        <v>0</v>
      </c>
      <c r="BL96" s="19" t="s">
        <v>122</v>
      </c>
      <c r="BM96" s="213" t="s">
        <v>131</v>
      </c>
    </row>
    <row r="97" s="2" customFormat="1">
      <c r="A97" s="40"/>
      <c r="B97" s="41"/>
      <c r="C97" s="42"/>
      <c r="D97" s="215" t="s">
        <v>124</v>
      </c>
      <c r="E97" s="42"/>
      <c r="F97" s="216" t="s">
        <v>132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124</v>
      </c>
      <c r="AU97" s="19" t="s">
        <v>82</v>
      </c>
    </row>
    <row r="98" s="13" customFormat="1">
      <c r="A98" s="13"/>
      <c r="B98" s="220"/>
      <c r="C98" s="221"/>
      <c r="D98" s="222" t="s">
        <v>126</v>
      </c>
      <c r="E98" s="223" t="s">
        <v>19</v>
      </c>
      <c r="F98" s="224" t="s">
        <v>127</v>
      </c>
      <c r="G98" s="221"/>
      <c r="H98" s="223" t="s">
        <v>19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126</v>
      </c>
      <c r="AU98" s="230" t="s">
        <v>82</v>
      </c>
      <c r="AV98" s="13" t="s">
        <v>80</v>
      </c>
      <c r="AW98" s="13" t="s">
        <v>33</v>
      </c>
      <c r="AX98" s="13" t="s">
        <v>72</v>
      </c>
      <c r="AY98" s="230" t="s">
        <v>115</v>
      </c>
    </row>
    <row r="99" s="14" customFormat="1">
      <c r="A99" s="14"/>
      <c r="B99" s="231"/>
      <c r="C99" s="232"/>
      <c r="D99" s="222" t="s">
        <v>126</v>
      </c>
      <c r="E99" s="233" t="s">
        <v>19</v>
      </c>
      <c r="F99" s="234" t="s">
        <v>128</v>
      </c>
      <c r="G99" s="232"/>
      <c r="H99" s="235">
        <v>29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126</v>
      </c>
      <c r="AU99" s="241" t="s">
        <v>82</v>
      </c>
      <c r="AV99" s="14" t="s">
        <v>82</v>
      </c>
      <c r="AW99" s="14" t="s">
        <v>33</v>
      </c>
      <c r="AX99" s="14" t="s">
        <v>72</v>
      </c>
      <c r="AY99" s="241" t="s">
        <v>115</v>
      </c>
    </row>
    <row r="100" s="15" customFormat="1">
      <c r="A100" s="15"/>
      <c r="B100" s="242"/>
      <c r="C100" s="243"/>
      <c r="D100" s="222" t="s">
        <v>126</v>
      </c>
      <c r="E100" s="244" t="s">
        <v>19</v>
      </c>
      <c r="F100" s="245" t="s">
        <v>133</v>
      </c>
      <c r="G100" s="243"/>
      <c r="H100" s="246">
        <v>29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2" t="s">
        <v>126</v>
      </c>
      <c r="AU100" s="252" t="s">
        <v>82</v>
      </c>
      <c r="AV100" s="15" t="s">
        <v>122</v>
      </c>
      <c r="AW100" s="15" t="s">
        <v>33</v>
      </c>
      <c r="AX100" s="15" t="s">
        <v>80</v>
      </c>
      <c r="AY100" s="252" t="s">
        <v>115</v>
      </c>
    </row>
    <row r="101" s="2" customFormat="1" ht="33" customHeight="1">
      <c r="A101" s="40"/>
      <c r="B101" s="41"/>
      <c r="C101" s="202" t="s">
        <v>134</v>
      </c>
      <c r="D101" s="202" t="s">
        <v>117</v>
      </c>
      <c r="E101" s="203" t="s">
        <v>135</v>
      </c>
      <c r="F101" s="204" t="s">
        <v>136</v>
      </c>
      <c r="G101" s="205" t="s">
        <v>120</v>
      </c>
      <c r="H101" s="206">
        <v>44</v>
      </c>
      <c r="I101" s="207"/>
      <c r="J101" s="208">
        <f>ROUND(I101*H101,2)</f>
        <v>0</v>
      </c>
      <c r="K101" s="204" t="s">
        <v>121</v>
      </c>
      <c r="L101" s="46"/>
      <c r="M101" s="209" t="s">
        <v>19</v>
      </c>
      <c r="N101" s="210" t="s">
        <v>43</v>
      </c>
      <c r="O101" s="86"/>
      <c r="P101" s="211">
        <f>O101*H101</f>
        <v>0</v>
      </c>
      <c r="Q101" s="211">
        <v>0</v>
      </c>
      <c r="R101" s="211">
        <f>Q101*H101</f>
        <v>0</v>
      </c>
      <c r="S101" s="211">
        <v>0.44</v>
      </c>
      <c r="T101" s="212">
        <f>S101*H101</f>
        <v>19.359999999999999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3" t="s">
        <v>122</v>
      </c>
      <c r="AT101" s="213" t="s">
        <v>117</v>
      </c>
      <c r="AU101" s="213" t="s">
        <v>82</v>
      </c>
      <c r="AY101" s="19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9" t="s">
        <v>80</v>
      </c>
      <c r="BK101" s="214">
        <f>ROUND(I101*H101,2)</f>
        <v>0</v>
      </c>
      <c r="BL101" s="19" t="s">
        <v>122</v>
      </c>
      <c r="BM101" s="213" t="s">
        <v>137</v>
      </c>
    </row>
    <row r="102" s="2" customFormat="1">
      <c r="A102" s="40"/>
      <c r="B102" s="41"/>
      <c r="C102" s="42"/>
      <c r="D102" s="215" t="s">
        <v>124</v>
      </c>
      <c r="E102" s="42"/>
      <c r="F102" s="216" t="s">
        <v>138</v>
      </c>
      <c r="G102" s="42"/>
      <c r="H102" s="42"/>
      <c r="I102" s="217"/>
      <c r="J102" s="42"/>
      <c r="K102" s="42"/>
      <c r="L102" s="46"/>
      <c r="M102" s="218"/>
      <c r="N102" s="21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124</v>
      </c>
      <c r="AU102" s="19" t="s">
        <v>82</v>
      </c>
    </row>
    <row r="103" s="13" customFormat="1">
      <c r="A103" s="13"/>
      <c r="B103" s="220"/>
      <c r="C103" s="221"/>
      <c r="D103" s="222" t="s">
        <v>126</v>
      </c>
      <c r="E103" s="223" t="s">
        <v>19</v>
      </c>
      <c r="F103" s="224" t="s">
        <v>139</v>
      </c>
      <c r="G103" s="221"/>
      <c r="H103" s="223" t="s">
        <v>19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0" t="s">
        <v>126</v>
      </c>
      <c r="AU103" s="230" t="s">
        <v>82</v>
      </c>
      <c r="AV103" s="13" t="s">
        <v>80</v>
      </c>
      <c r="AW103" s="13" t="s">
        <v>33</v>
      </c>
      <c r="AX103" s="13" t="s">
        <v>72</v>
      </c>
      <c r="AY103" s="230" t="s">
        <v>115</v>
      </c>
    </row>
    <row r="104" s="14" customFormat="1">
      <c r="A104" s="14"/>
      <c r="B104" s="231"/>
      <c r="C104" s="232"/>
      <c r="D104" s="222" t="s">
        <v>126</v>
      </c>
      <c r="E104" s="233" t="s">
        <v>19</v>
      </c>
      <c r="F104" s="234" t="s">
        <v>140</v>
      </c>
      <c r="G104" s="232"/>
      <c r="H104" s="235">
        <v>44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126</v>
      </c>
      <c r="AU104" s="241" t="s">
        <v>82</v>
      </c>
      <c r="AV104" s="14" t="s">
        <v>82</v>
      </c>
      <c r="AW104" s="14" t="s">
        <v>33</v>
      </c>
      <c r="AX104" s="14" t="s">
        <v>80</v>
      </c>
      <c r="AY104" s="241" t="s">
        <v>115</v>
      </c>
    </row>
    <row r="105" s="2" customFormat="1" ht="24.15" customHeight="1">
      <c r="A105" s="40"/>
      <c r="B105" s="41"/>
      <c r="C105" s="202" t="s">
        <v>122</v>
      </c>
      <c r="D105" s="202" t="s">
        <v>117</v>
      </c>
      <c r="E105" s="203" t="s">
        <v>141</v>
      </c>
      <c r="F105" s="204" t="s">
        <v>142</v>
      </c>
      <c r="G105" s="205" t="s">
        <v>120</v>
      </c>
      <c r="H105" s="206">
        <v>44</v>
      </c>
      <c r="I105" s="207"/>
      <c r="J105" s="208">
        <f>ROUND(I105*H105,2)</f>
        <v>0</v>
      </c>
      <c r="K105" s="204" t="s">
        <v>121</v>
      </c>
      <c r="L105" s="46"/>
      <c r="M105" s="209" t="s">
        <v>19</v>
      </c>
      <c r="N105" s="210" t="s">
        <v>43</v>
      </c>
      <c r="O105" s="86"/>
      <c r="P105" s="211">
        <f>O105*H105</f>
        <v>0</v>
      </c>
      <c r="Q105" s="211">
        <v>0</v>
      </c>
      <c r="R105" s="211">
        <f>Q105*H105</f>
        <v>0</v>
      </c>
      <c r="S105" s="211">
        <v>0.316</v>
      </c>
      <c r="T105" s="212">
        <f>S105*H105</f>
        <v>13.904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3" t="s">
        <v>122</v>
      </c>
      <c r="AT105" s="213" t="s">
        <v>117</v>
      </c>
      <c r="AU105" s="213" t="s">
        <v>82</v>
      </c>
      <c r="AY105" s="19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9" t="s">
        <v>80</v>
      </c>
      <c r="BK105" s="214">
        <f>ROUND(I105*H105,2)</f>
        <v>0</v>
      </c>
      <c r="BL105" s="19" t="s">
        <v>122</v>
      </c>
      <c r="BM105" s="213" t="s">
        <v>143</v>
      </c>
    </row>
    <row r="106" s="2" customFormat="1">
      <c r="A106" s="40"/>
      <c r="B106" s="41"/>
      <c r="C106" s="42"/>
      <c r="D106" s="215" t="s">
        <v>124</v>
      </c>
      <c r="E106" s="42"/>
      <c r="F106" s="216" t="s">
        <v>144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124</v>
      </c>
      <c r="AU106" s="19" t="s">
        <v>82</v>
      </c>
    </row>
    <row r="107" s="13" customFormat="1">
      <c r="A107" s="13"/>
      <c r="B107" s="220"/>
      <c r="C107" s="221"/>
      <c r="D107" s="222" t="s">
        <v>126</v>
      </c>
      <c r="E107" s="223" t="s">
        <v>19</v>
      </c>
      <c r="F107" s="224" t="s">
        <v>139</v>
      </c>
      <c r="G107" s="221"/>
      <c r="H107" s="223" t="s">
        <v>19</v>
      </c>
      <c r="I107" s="225"/>
      <c r="J107" s="221"/>
      <c r="K107" s="221"/>
      <c r="L107" s="226"/>
      <c r="M107" s="227"/>
      <c r="N107" s="228"/>
      <c r="O107" s="228"/>
      <c r="P107" s="228"/>
      <c r="Q107" s="228"/>
      <c r="R107" s="228"/>
      <c r="S107" s="228"/>
      <c r="T107" s="22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0" t="s">
        <v>126</v>
      </c>
      <c r="AU107" s="230" t="s">
        <v>82</v>
      </c>
      <c r="AV107" s="13" t="s">
        <v>80</v>
      </c>
      <c r="AW107" s="13" t="s">
        <v>33</v>
      </c>
      <c r="AX107" s="13" t="s">
        <v>72</v>
      </c>
      <c r="AY107" s="230" t="s">
        <v>115</v>
      </c>
    </row>
    <row r="108" s="14" customFormat="1">
      <c r="A108" s="14"/>
      <c r="B108" s="231"/>
      <c r="C108" s="232"/>
      <c r="D108" s="222" t="s">
        <v>126</v>
      </c>
      <c r="E108" s="233" t="s">
        <v>19</v>
      </c>
      <c r="F108" s="234" t="s">
        <v>140</v>
      </c>
      <c r="G108" s="232"/>
      <c r="H108" s="235">
        <v>44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126</v>
      </c>
      <c r="AU108" s="241" t="s">
        <v>82</v>
      </c>
      <c r="AV108" s="14" t="s">
        <v>82</v>
      </c>
      <c r="AW108" s="14" t="s">
        <v>33</v>
      </c>
      <c r="AX108" s="14" t="s">
        <v>80</v>
      </c>
      <c r="AY108" s="241" t="s">
        <v>115</v>
      </c>
    </row>
    <row r="109" s="2" customFormat="1" ht="24.15" customHeight="1">
      <c r="A109" s="40"/>
      <c r="B109" s="41"/>
      <c r="C109" s="202" t="s">
        <v>145</v>
      </c>
      <c r="D109" s="202" t="s">
        <v>117</v>
      </c>
      <c r="E109" s="203" t="s">
        <v>146</v>
      </c>
      <c r="F109" s="204" t="s">
        <v>147</v>
      </c>
      <c r="G109" s="205" t="s">
        <v>148</v>
      </c>
      <c r="H109" s="206">
        <v>10</v>
      </c>
      <c r="I109" s="207"/>
      <c r="J109" s="208">
        <f>ROUND(I109*H109,2)</f>
        <v>0</v>
      </c>
      <c r="K109" s="204" t="s">
        <v>121</v>
      </c>
      <c r="L109" s="46"/>
      <c r="M109" s="209" t="s">
        <v>19</v>
      </c>
      <c r="N109" s="210" t="s">
        <v>43</v>
      </c>
      <c r="O109" s="86"/>
      <c r="P109" s="211">
        <f>O109*H109</f>
        <v>0</v>
      </c>
      <c r="Q109" s="211">
        <v>0</v>
      </c>
      <c r="R109" s="211">
        <f>Q109*H109</f>
        <v>0</v>
      </c>
      <c r="S109" s="211">
        <v>0.23000000000000001</v>
      </c>
      <c r="T109" s="212">
        <f>S109*H109</f>
        <v>2.3000000000000003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3" t="s">
        <v>122</v>
      </c>
      <c r="AT109" s="213" t="s">
        <v>117</v>
      </c>
      <c r="AU109" s="213" t="s">
        <v>82</v>
      </c>
      <c r="AY109" s="19" t="s">
        <v>115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9" t="s">
        <v>80</v>
      </c>
      <c r="BK109" s="214">
        <f>ROUND(I109*H109,2)</f>
        <v>0</v>
      </c>
      <c r="BL109" s="19" t="s">
        <v>122</v>
      </c>
      <c r="BM109" s="213" t="s">
        <v>149</v>
      </c>
    </row>
    <row r="110" s="2" customFormat="1">
      <c r="A110" s="40"/>
      <c r="B110" s="41"/>
      <c r="C110" s="42"/>
      <c r="D110" s="215" t="s">
        <v>124</v>
      </c>
      <c r="E110" s="42"/>
      <c r="F110" s="216" t="s">
        <v>150</v>
      </c>
      <c r="G110" s="42"/>
      <c r="H110" s="42"/>
      <c r="I110" s="217"/>
      <c r="J110" s="42"/>
      <c r="K110" s="42"/>
      <c r="L110" s="46"/>
      <c r="M110" s="218"/>
      <c r="N110" s="21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124</v>
      </c>
      <c r="AU110" s="19" t="s">
        <v>82</v>
      </c>
    </row>
    <row r="111" s="2" customFormat="1" ht="24.15" customHeight="1">
      <c r="A111" s="40"/>
      <c r="B111" s="41"/>
      <c r="C111" s="202" t="s">
        <v>151</v>
      </c>
      <c r="D111" s="202" t="s">
        <v>117</v>
      </c>
      <c r="E111" s="203" t="s">
        <v>152</v>
      </c>
      <c r="F111" s="204" t="s">
        <v>153</v>
      </c>
      <c r="G111" s="205" t="s">
        <v>148</v>
      </c>
      <c r="H111" s="206">
        <v>15</v>
      </c>
      <c r="I111" s="207"/>
      <c r="J111" s="208">
        <f>ROUND(I111*H111,2)</f>
        <v>0</v>
      </c>
      <c r="K111" s="204" t="s">
        <v>121</v>
      </c>
      <c r="L111" s="46"/>
      <c r="M111" s="209" t="s">
        <v>19</v>
      </c>
      <c r="N111" s="210" t="s">
        <v>43</v>
      </c>
      <c r="O111" s="86"/>
      <c r="P111" s="211">
        <f>O111*H111</f>
        <v>0</v>
      </c>
      <c r="Q111" s="211">
        <v>0</v>
      </c>
      <c r="R111" s="211">
        <f>Q111*H111</f>
        <v>0</v>
      </c>
      <c r="S111" s="211">
        <v>0.28999999999999998</v>
      </c>
      <c r="T111" s="212">
        <f>S111*H111</f>
        <v>4.3499999999999996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3" t="s">
        <v>122</v>
      </c>
      <c r="AT111" s="213" t="s">
        <v>117</v>
      </c>
      <c r="AU111" s="213" t="s">
        <v>82</v>
      </c>
      <c r="AY111" s="19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9" t="s">
        <v>80</v>
      </c>
      <c r="BK111" s="214">
        <f>ROUND(I111*H111,2)</f>
        <v>0</v>
      </c>
      <c r="BL111" s="19" t="s">
        <v>122</v>
      </c>
      <c r="BM111" s="213" t="s">
        <v>154</v>
      </c>
    </row>
    <row r="112" s="2" customFormat="1">
      <c r="A112" s="40"/>
      <c r="B112" s="41"/>
      <c r="C112" s="42"/>
      <c r="D112" s="215" t="s">
        <v>124</v>
      </c>
      <c r="E112" s="42"/>
      <c r="F112" s="216" t="s">
        <v>155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124</v>
      </c>
      <c r="AU112" s="19" t="s">
        <v>82</v>
      </c>
    </row>
    <row r="113" s="2" customFormat="1" ht="16.5" customHeight="1">
      <c r="A113" s="40"/>
      <c r="B113" s="41"/>
      <c r="C113" s="202" t="s">
        <v>156</v>
      </c>
      <c r="D113" s="202" t="s">
        <v>117</v>
      </c>
      <c r="E113" s="203" t="s">
        <v>157</v>
      </c>
      <c r="F113" s="204" t="s">
        <v>158</v>
      </c>
      <c r="G113" s="205" t="s">
        <v>120</v>
      </c>
      <c r="H113" s="206">
        <v>8</v>
      </c>
      <c r="I113" s="207"/>
      <c r="J113" s="208">
        <f>ROUND(I113*H113,2)</f>
        <v>0</v>
      </c>
      <c r="K113" s="204" t="s">
        <v>121</v>
      </c>
      <c r="L113" s="46"/>
      <c r="M113" s="209" t="s">
        <v>19</v>
      </c>
      <c r="N113" s="210" t="s">
        <v>43</v>
      </c>
      <c r="O113" s="86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3" t="s">
        <v>122</v>
      </c>
      <c r="AT113" s="213" t="s">
        <v>117</v>
      </c>
      <c r="AU113" s="213" t="s">
        <v>82</v>
      </c>
      <c r="AY113" s="19" t="s">
        <v>115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9" t="s">
        <v>80</v>
      </c>
      <c r="BK113" s="214">
        <f>ROUND(I113*H113,2)</f>
        <v>0</v>
      </c>
      <c r="BL113" s="19" t="s">
        <v>122</v>
      </c>
      <c r="BM113" s="213" t="s">
        <v>159</v>
      </c>
    </row>
    <row r="114" s="2" customFormat="1">
      <c r="A114" s="40"/>
      <c r="B114" s="41"/>
      <c r="C114" s="42"/>
      <c r="D114" s="215" t="s">
        <v>124</v>
      </c>
      <c r="E114" s="42"/>
      <c r="F114" s="216" t="s">
        <v>160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124</v>
      </c>
      <c r="AU114" s="19" t="s">
        <v>82</v>
      </c>
    </row>
    <row r="115" s="2" customFormat="1" ht="16.5" customHeight="1">
      <c r="A115" s="40"/>
      <c r="B115" s="41"/>
      <c r="C115" s="202" t="s">
        <v>161</v>
      </c>
      <c r="D115" s="202" t="s">
        <v>117</v>
      </c>
      <c r="E115" s="203" t="s">
        <v>162</v>
      </c>
      <c r="F115" s="204" t="s">
        <v>163</v>
      </c>
      <c r="G115" s="205" t="s">
        <v>164</v>
      </c>
      <c r="H115" s="206">
        <v>3</v>
      </c>
      <c r="I115" s="207"/>
      <c r="J115" s="208">
        <f>ROUND(I115*H115,2)</f>
        <v>0</v>
      </c>
      <c r="K115" s="204" t="s">
        <v>121</v>
      </c>
      <c r="L115" s="46"/>
      <c r="M115" s="209" t="s">
        <v>19</v>
      </c>
      <c r="N115" s="210" t="s">
        <v>43</v>
      </c>
      <c r="O115" s="86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3" t="s">
        <v>122</v>
      </c>
      <c r="AT115" s="213" t="s">
        <v>117</v>
      </c>
      <c r="AU115" s="213" t="s">
        <v>82</v>
      </c>
      <c r="AY115" s="19" t="s">
        <v>115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9" t="s">
        <v>80</v>
      </c>
      <c r="BK115" s="214">
        <f>ROUND(I115*H115,2)</f>
        <v>0</v>
      </c>
      <c r="BL115" s="19" t="s">
        <v>122</v>
      </c>
      <c r="BM115" s="213" t="s">
        <v>165</v>
      </c>
    </row>
    <row r="116" s="2" customFormat="1">
      <c r="A116" s="40"/>
      <c r="B116" s="41"/>
      <c r="C116" s="42"/>
      <c r="D116" s="215" t="s">
        <v>124</v>
      </c>
      <c r="E116" s="42"/>
      <c r="F116" s="216" t="s">
        <v>166</v>
      </c>
      <c r="G116" s="42"/>
      <c r="H116" s="42"/>
      <c r="I116" s="217"/>
      <c r="J116" s="42"/>
      <c r="K116" s="42"/>
      <c r="L116" s="46"/>
      <c r="M116" s="218"/>
      <c r="N116" s="21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124</v>
      </c>
      <c r="AU116" s="19" t="s">
        <v>82</v>
      </c>
    </row>
    <row r="117" s="2" customFormat="1" ht="16.5" customHeight="1">
      <c r="A117" s="40"/>
      <c r="B117" s="41"/>
      <c r="C117" s="202" t="s">
        <v>167</v>
      </c>
      <c r="D117" s="202" t="s">
        <v>117</v>
      </c>
      <c r="E117" s="203" t="s">
        <v>168</v>
      </c>
      <c r="F117" s="204" t="s">
        <v>169</v>
      </c>
      <c r="G117" s="205" t="s">
        <v>164</v>
      </c>
      <c r="H117" s="206">
        <v>3</v>
      </c>
      <c r="I117" s="207"/>
      <c r="J117" s="208">
        <f>ROUND(I117*H117,2)</f>
        <v>0</v>
      </c>
      <c r="K117" s="204" t="s">
        <v>121</v>
      </c>
      <c r="L117" s="46"/>
      <c r="M117" s="209" t="s">
        <v>19</v>
      </c>
      <c r="N117" s="210" t="s">
        <v>43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122</v>
      </c>
      <c r="AT117" s="213" t="s">
        <v>117</v>
      </c>
      <c r="AU117" s="213" t="s">
        <v>82</v>
      </c>
      <c r="AY117" s="19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80</v>
      </c>
      <c r="BK117" s="214">
        <f>ROUND(I117*H117,2)</f>
        <v>0</v>
      </c>
      <c r="BL117" s="19" t="s">
        <v>122</v>
      </c>
      <c r="BM117" s="213" t="s">
        <v>170</v>
      </c>
    </row>
    <row r="118" s="2" customFormat="1">
      <c r="A118" s="40"/>
      <c r="B118" s="41"/>
      <c r="C118" s="42"/>
      <c r="D118" s="215" t="s">
        <v>124</v>
      </c>
      <c r="E118" s="42"/>
      <c r="F118" s="216" t="s">
        <v>171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124</v>
      </c>
      <c r="AU118" s="19" t="s">
        <v>82</v>
      </c>
    </row>
    <row r="119" s="2" customFormat="1" ht="37.8" customHeight="1">
      <c r="A119" s="40"/>
      <c r="B119" s="41"/>
      <c r="C119" s="202" t="s">
        <v>172</v>
      </c>
      <c r="D119" s="202" t="s">
        <v>117</v>
      </c>
      <c r="E119" s="203" t="s">
        <v>173</v>
      </c>
      <c r="F119" s="204" t="s">
        <v>174</v>
      </c>
      <c r="G119" s="205" t="s">
        <v>164</v>
      </c>
      <c r="H119" s="206">
        <v>7.5999999999999996</v>
      </c>
      <c r="I119" s="207"/>
      <c r="J119" s="208">
        <f>ROUND(I119*H119,2)</f>
        <v>0</v>
      </c>
      <c r="K119" s="204" t="s">
        <v>121</v>
      </c>
      <c r="L119" s="46"/>
      <c r="M119" s="209" t="s">
        <v>19</v>
      </c>
      <c r="N119" s="210" t="s">
        <v>43</v>
      </c>
      <c r="O119" s="86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3" t="s">
        <v>122</v>
      </c>
      <c r="AT119" s="213" t="s">
        <v>117</v>
      </c>
      <c r="AU119" s="213" t="s">
        <v>82</v>
      </c>
      <c r="AY119" s="19" t="s">
        <v>115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9" t="s">
        <v>80</v>
      </c>
      <c r="BK119" s="214">
        <f>ROUND(I119*H119,2)</f>
        <v>0</v>
      </c>
      <c r="BL119" s="19" t="s">
        <v>122</v>
      </c>
      <c r="BM119" s="213" t="s">
        <v>175</v>
      </c>
    </row>
    <row r="120" s="2" customFormat="1">
      <c r="A120" s="40"/>
      <c r="B120" s="41"/>
      <c r="C120" s="42"/>
      <c r="D120" s="215" t="s">
        <v>124</v>
      </c>
      <c r="E120" s="42"/>
      <c r="F120" s="216" t="s">
        <v>176</v>
      </c>
      <c r="G120" s="42"/>
      <c r="H120" s="42"/>
      <c r="I120" s="217"/>
      <c r="J120" s="42"/>
      <c r="K120" s="42"/>
      <c r="L120" s="46"/>
      <c r="M120" s="218"/>
      <c r="N120" s="21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124</v>
      </c>
      <c r="AU120" s="19" t="s">
        <v>82</v>
      </c>
    </row>
    <row r="121" s="14" customFormat="1">
      <c r="A121" s="14"/>
      <c r="B121" s="231"/>
      <c r="C121" s="232"/>
      <c r="D121" s="222" t="s">
        <v>126</v>
      </c>
      <c r="E121" s="233" t="s">
        <v>19</v>
      </c>
      <c r="F121" s="234" t="s">
        <v>177</v>
      </c>
      <c r="G121" s="232"/>
      <c r="H121" s="235">
        <v>1.6000000000000001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126</v>
      </c>
      <c r="AU121" s="241" t="s">
        <v>82</v>
      </c>
      <c r="AV121" s="14" t="s">
        <v>82</v>
      </c>
      <c r="AW121" s="14" t="s">
        <v>33</v>
      </c>
      <c r="AX121" s="14" t="s">
        <v>72</v>
      </c>
      <c r="AY121" s="241" t="s">
        <v>115</v>
      </c>
    </row>
    <row r="122" s="14" customFormat="1">
      <c r="A122" s="14"/>
      <c r="B122" s="231"/>
      <c r="C122" s="232"/>
      <c r="D122" s="222" t="s">
        <v>126</v>
      </c>
      <c r="E122" s="233" t="s">
        <v>19</v>
      </c>
      <c r="F122" s="234" t="s">
        <v>178</v>
      </c>
      <c r="G122" s="232"/>
      <c r="H122" s="235">
        <v>6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126</v>
      </c>
      <c r="AU122" s="241" t="s">
        <v>82</v>
      </c>
      <c r="AV122" s="14" t="s">
        <v>82</v>
      </c>
      <c r="AW122" s="14" t="s">
        <v>33</v>
      </c>
      <c r="AX122" s="14" t="s">
        <v>72</v>
      </c>
      <c r="AY122" s="241" t="s">
        <v>115</v>
      </c>
    </row>
    <row r="123" s="15" customFormat="1">
      <c r="A123" s="15"/>
      <c r="B123" s="242"/>
      <c r="C123" s="243"/>
      <c r="D123" s="222" t="s">
        <v>126</v>
      </c>
      <c r="E123" s="244" t="s">
        <v>19</v>
      </c>
      <c r="F123" s="245" t="s">
        <v>133</v>
      </c>
      <c r="G123" s="243"/>
      <c r="H123" s="246">
        <v>7.5999999999999996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2" t="s">
        <v>126</v>
      </c>
      <c r="AU123" s="252" t="s">
        <v>82</v>
      </c>
      <c r="AV123" s="15" t="s">
        <v>122</v>
      </c>
      <c r="AW123" s="15" t="s">
        <v>33</v>
      </c>
      <c r="AX123" s="15" t="s">
        <v>80</v>
      </c>
      <c r="AY123" s="252" t="s">
        <v>115</v>
      </c>
    </row>
    <row r="124" s="2" customFormat="1" ht="37.8" customHeight="1">
      <c r="A124" s="40"/>
      <c r="B124" s="41"/>
      <c r="C124" s="202" t="s">
        <v>179</v>
      </c>
      <c r="D124" s="202" t="s">
        <v>117</v>
      </c>
      <c r="E124" s="203" t="s">
        <v>180</v>
      </c>
      <c r="F124" s="204" t="s">
        <v>181</v>
      </c>
      <c r="G124" s="205" t="s">
        <v>164</v>
      </c>
      <c r="H124" s="206">
        <v>152</v>
      </c>
      <c r="I124" s="207"/>
      <c r="J124" s="208">
        <f>ROUND(I124*H124,2)</f>
        <v>0</v>
      </c>
      <c r="K124" s="204" t="s">
        <v>121</v>
      </c>
      <c r="L124" s="46"/>
      <c r="M124" s="209" t="s">
        <v>19</v>
      </c>
      <c r="N124" s="210" t="s">
        <v>43</v>
      </c>
      <c r="O124" s="86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122</v>
      </c>
      <c r="AT124" s="213" t="s">
        <v>117</v>
      </c>
      <c r="AU124" s="213" t="s">
        <v>82</v>
      </c>
      <c r="AY124" s="19" t="s">
        <v>115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80</v>
      </c>
      <c r="BK124" s="214">
        <f>ROUND(I124*H124,2)</f>
        <v>0</v>
      </c>
      <c r="BL124" s="19" t="s">
        <v>122</v>
      </c>
      <c r="BM124" s="213" t="s">
        <v>182</v>
      </c>
    </row>
    <row r="125" s="2" customFormat="1">
      <c r="A125" s="40"/>
      <c r="B125" s="41"/>
      <c r="C125" s="42"/>
      <c r="D125" s="215" t="s">
        <v>124</v>
      </c>
      <c r="E125" s="42"/>
      <c r="F125" s="216" t="s">
        <v>183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82</v>
      </c>
    </row>
    <row r="126" s="14" customFormat="1">
      <c r="A126" s="14"/>
      <c r="B126" s="231"/>
      <c r="C126" s="232"/>
      <c r="D126" s="222" t="s">
        <v>126</v>
      </c>
      <c r="E126" s="233" t="s">
        <v>19</v>
      </c>
      <c r="F126" s="234" t="s">
        <v>184</v>
      </c>
      <c r="G126" s="232"/>
      <c r="H126" s="235">
        <v>152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126</v>
      </c>
      <c r="AU126" s="241" t="s">
        <v>82</v>
      </c>
      <c r="AV126" s="14" t="s">
        <v>82</v>
      </c>
      <c r="AW126" s="14" t="s">
        <v>33</v>
      </c>
      <c r="AX126" s="14" t="s">
        <v>80</v>
      </c>
      <c r="AY126" s="241" t="s">
        <v>115</v>
      </c>
    </row>
    <row r="127" s="2" customFormat="1" ht="24.15" customHeight="1">
      <c r="A127" s="40"/>
      <c r="B127" s="41"/>
      <c r="C127" s="202" t="s">
        <v>8</v>
      </c>
      <c r="D127" s="202" t="s">
        <v>117</v>
      </c>
      <c r="E127" s="203" t="s">
        <v>185</v>
      </c>
      <c r="F127" s="204" t="s">
        <v>186</v>
      </c>
      <c r="G127" s="205" t="s">
        <v>164</v>
      </c>
      <c r="H127" s="206">
        <v>7.5999999999999996</v>
      </c>
      <c r="I127" s="207"/>
      <c r="J127" s="208">
        <f>ROUND(I127*H127,2)</f>
        <v>0</v>
      </c>
      <c r="K127" s="204" t="s">
        <v>121</v>
      </c>
      <c r="L127" s="46"/>
      <c r="M127" s="209" t="s">
        <v>19</v>
      </c>
      <c r="N127" s="210" t="s">
        <v>43</v>
      </c>
      <c r="O127" s="86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3" t="s">
        <v>122</v>
      </c>
      <c r="AT127" s="213" t="s">
        <v>117</v>
      </c>
      <c r="AU127" s="213" t="s">
        <v>82</v>
      </c>
      <c r="AY127" s="19" t="s">
        <v>115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9" t="s">
        <v>80</v>
      </c>
      <c r="BK127" s="214">
        <f>ROUND(I127*H127,2)</f>
        <v>0</v>
      </c>
      <c r="BL127" s="19" t="s">
        <v>122</v>
      </c>
      <c r="BM127" s="213" t="s">
        <v>187</v>
      </c>
    </row>
    <row r="128" s="2" customFormat="1">
      <c r="A128" s="40"/>
      <c r="B128" s="41"/>
      <c r="C128" s="42"/>
      <c r="D128" s="215" t="s">
        <v>124</v>
      </c>
      <c r="E128" s="42"/>
      <c r="F128" s="216" t="s">
        <v>188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124</v>
      </c>
      <c r="AU128" s="19" t="s">
        <v>82</v>
      </c>
    </row>
    <row r="129" s="2" customFormat="1" ht="24.15" customHeight="1">
      <c r="A129" s="40"/>
      <c r="B129" s="41"/>
      <c r="C129" s="202" t="s">
        <v>189</v>
      </c>
      <c r="D129" s="202" t="s">
        <v>117</v>
      </c>
      <c r="E129" s="203" t="s">
        <v>190</v>
      </c>
      <c r="F129" s="204" t="s">
        <v>191</v>
      </c>
      <c r="G129" s="205" t="s">
        <v>192</v>
      </c>
      <c r="H129" s="206">
        <v>13.68</v>
      </c>
      <c r="I129" s="207"/>
      <c r="J129" s="208">
        <f>ROUND(I129*H129,2)</f>
        <v>0</v>
      </c>
      <c r="K129" s="204" t="s">
        <v>121</v>
      </c>
      <c r="L129" s="46"/>
      <c r="M129" s="209" t="s">
        <v>19</v>
      </c>
      <c r="N129" s="210" t="s">
        <v>43</v>
      </c>
      <c r="O129" s="86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3" t="s">
        <v>122</v>
      </c>
      <c r="AT129" s="213" t="s">
        <v>117</v>
      </c>
      <c r="AU129" s="213" t="s">
        <v>82</v>
      </c>
      <c r="AY129" s="19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9" t="s">
        <v>80</v>
      </c>
      <c r="BK129" s="214">
        <f>ROUND(I129*H129,2)</f>
        <v>0</v>
      </c>
      <c r="BL129" s="19" t="s">
        <v>122</v>
      </c>
      <c r="BM129" s="213" t="s">
        <v>193</v>
      </c>
    </row>
    <row r="130" s="2" customFormat="1">
      <c r="A130" s="40"/>
      <c r="B130" s="41"/>
      <c r="C130" s="42"/>
      <c r="D130" s="215" t="s">
        <v>124</v>
      </c>
      <c r="E130" s="42"/>
      <c r="F130" s="216" t="s">
        <v>194</v>
      </c>
      <c r="G130" s="42"/>
      <c r="H130" s="42"/>
      <c r="I130" s="217"/>
      <c r="J130" s="42"/>
      <c r="K130" s="42"/>
      <c r="L130" s="46"/>
      <c r="M130" s="218"/>
      <c r="N130" s="21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124</v>
      </c>
      <c r="AU130" s="19" t="s">
        <v>82</v>
      </c>
    </row>
    <row r="131" s="14" customFormat="1">
      <c r="A131" s="14"/>
      <c r="B131" s="231"/>
      <c r="C131" s="232"/>
      <c r="D131" s="222" t="s">
        <v>126</v>
      </c>
      <c r="E131" s="233" t="s">
        <v>19</v>
      </c>
      <c r="F131" s="234" t="s">
        <v>195</v>
      </c>
      <c r="G131" s="232"/>
      <c r="H131" s="235">
        <v>13.68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126</v>
      </c>
      <c r="AU131" s="241" t="s">
        <v>82</v>
      </c>
      <c r="AV131" s="14" t="s">
        <v>82</v>
      </c>
      <c r="AW131" s="14" t="s">
        <v>33</v>
      </c>
      <c r="AX131" s="14" t="s">
        <v>80</v>
      </c>
      <c r="AY131" s="241" t="s">
        <v>115</v>
      </c>
    </row>
    <row r="132" s="2" customFormat="1" ht="24.15" customHeight="1">
      <c r="A132" s="40"/>
      <c r="B132" s="41"/>
      <c r="C132" s="202" t="s">
        <v>196</v>
      </c>
      <c r="D132" s="202" t="s">
        <v>117</v>
      </c>
      <c r="E132" s="203" t="s">
        <v>197</v>
      </c>
      <c r="F132" s="204" t="s">
        <v>198</v>
      </c>
      <c r="G132" s="205" t="s">
        <v>164</v>
      </c>
      <c r="H132" s="206">
        <v>7.5999999999999996</v>
      </c>
      <c r="I132" s="207"/>
      <c r="J132" s="208">
        <f>ROUND(I132*H132,2)</f>
        <v>0</v>
      </c>
      <c r="K132" s="204" t="s">
        <v>121</v>
      </c>
      <c r="L132" s="46"/>
      <c r="M132" s="209" t="s">
        <v>19</v>
      </c>
      <c r="N132" s="210" t="s">
        <v>43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122</v>
      </c>
      <c r="AT132" s="213" t="s">
        <v>117</v>
      </c>
      <c r="AU132" s="213" t="s">
        <v>82</v>
      </c>
      <c r="AY132" s="19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80</v>
      </c>
      <c r="BK132" s="214">
        <f>ROUND(I132*H132,2)</f>
        <v>0</v>
      </c>
      <c r="BL132" s="19" t="s">
        <v>122</v>
      </c>
      <c r="BM132" s="213" t="s">
        <v>199</v>
      </c>
    </row>
    <row r="133" s="2" customFormat="1">
      <c r="A133" s="40"/>
      <c r="B133" s="41"/>
      <c r="C133" s="42"/>
      <c r="D133" s="215" t="s">
        <v>124</v>
      </c>
      <c r="E133" s="42"/>
      <c r="F133" s="216" t="s">
        <v>200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124</v>
      </c>
      <c r="AU133" s="19" t="s">
        <v>82</v>
      </c>
    </row>
    <row r="134" s="14" customFormat="1">
      <c r="A134" s="14"/>
      <c r="B134" s="231"/>
      <c r="C134" s="232"/>
      <c r="D134" s="222" t="s">
        <v>126</v>
      </c>
      <c r="E134" s="233" t="s">
        <v>19</v>
      </c>
      <c r="F134" s="234" t="s">
        <v>201</v>
      </c>
      <c r="G134" s="232"/>
      <c r="H134" s="235">
        <v>7.5999999999999996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126</v>
      </c>
      <c r="AU134" s="241" t="s">
        <v>82</v>
      </c>
      <c r="AV134" s="14" t="s">
        <v>82</v>
      </c>
      <c r="AW134" s="14" t="s">
        <v>33</v>
      </c>
      <c r="AX134" s="14" t="s">
        <v>80</v>
      </c>
      <c r="AY134" s="241" t="s">
        <v>115</v>
      </c>
    </row>
    <row r="135" s="2" customFormat="1" ht="24.15" customHeight="1">
      <c r="A135" s="40"/>
      <c r="B135" s="41"/>
      <c r="C135" s="202" t="s">
        <v>202</v>
      </c>
      <c r="D135" s="202" t="s">
        <v>117</v>
      </c>
      <c r="E135" s="203" t="s">
        <v>203</v>
      </c>
      <c r="F135" s="204" t="s">
        <v>204</v>
      </c>
      <c r="G135" s="205" t="s">
        <v>120</v>
      </c>
      <c r="H135" s="206">
        <v>9</v>
      </c>
      <c r="I135" s="207"/>
      <c r="J135" s="208">
        <f>ROUND(I135*H135,2)</f>
        <v>0</v>
      </c>
      <c r="K135" s="204" t="s">
        <v>121</v>
      </c>
      <c r="L135" s="46"/>
      <c r="M135" s="209" t="s">
        <v>19</v>
      </c>
      <c r="N135" s="210" t="s">
        <v>43</v>
      </c>
      <c r="O135" s="86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3" t="s">
        <v>122</v>
      </c>
      <c r="AT135" s="213" t="s">
        <v>117</v>
      </c>
      <c r="AU135" s="213" t="s">
        <v>82</v>
      </c>
      <c r="AY135" s="19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9" t="s">
        <v>80</v>
      </c>
      <c r="BK135" s="214">
        <f>ROUND(I135*H135,2)</f>
        <v>0</v>
      </c>
      <c r="BL135" s="19" t="s">
        <v>122</v>
      </c>
      <c r="BM135" s="213" t="s">
        <v>205</v>
      </c>
    </row>
    <row r="136" s="2" customFormat="1">
      <c r="A136" s="40"/>
      <c r="B136" s="41"/>
      <c r="C136" s="42"/>
      <c r="D136" s="215" t="s">
        <v>124</v>
      </c>
      <c r="E136" s="42"/>
      <c r="F136" s="216" t="s">
        <v>206</v>
      </c>
      <c r="G136" s="42"/>
      <c r="H136" s="42"/>
      <c r="I136" s="217"/>
      <c r="J136" s="42"/>
      <c r="K136" s="42"/>
      <c r="L136" s="46"/>
      <c r="M136" s="218"/>
      <c r="N136" s="21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124</v>
      </c>
      <c r="AU136" s="19" t="s">
        <v>82</v>
      </c>
    </row>
    <row r="137" s="14" customFormat="1">
      <c r="A137" s="14"/>
      <c r="B137" s="231"/>
      <c r="C137" s="232"/>
      <c r="D137" s="222" t="s">
        <v>126</v>
      </c>
      <c r="E137" s="233" t="s">
        <v>19</v>
      </c>
      <c r="F137" s="234" t="s">
        <v>167</v>
      </c>
      <c r="G137" s="232"/>
      <c r="H137" s="235">
        <v>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126</v>
      </c>
      <c r="AU137" s="241" t="s">
        <v>82</v>
      </c>
      <c r="AV137" s="14" t="s">
        <v>82</v>
      </c>
      <c r="AW137" s="14" t="s">
        <v>33</v>
      </c>
      <c r="AX137" s="14" t="s">
        <v>80</v>
      </c>
      <c r="AY137" s="241" t="s">
        <v>115</v>
      </c>
    </row>
    <row r="138" s="2" customFormat="1" ht="16.5" customHeight="1">
      <c r="A138" s="40"/>
      <c r="B138" s="41"/>
      <c r="C138" s="253" t="s">
        <v>207</v>
      </c>
      <c r="D138" s="253" t="s">
        <v>208</v>
      </c>
      <c r="E138" s="254" t="s">
        <v>209</v>
      </c>
      <c r="F138" s="255" t="s">
        <v>210</v>
      </c>
      <c r="G138" s="256" t="s">
        <v>211</v>
      </c>
      <c r="H138" s="257">
        <v>0.17999999999999999</v>
      </c>
      <c r="I138" s="258"/>
      <c r="J138" s="259">
        <f>ROUND(I138*H138,2)</f>
        <v>0</v>
      </c>
      <c r="K138" s="255" t="s">
        <v>121</v>
      </c>
      <c r="L138" s="260"/>
      <c r="M138" s="261" t="s">
        <v>19</v>
      </c>
      <c r="N138" s="262" t="s">
        <v>43</v>
      </c>
      <c r="O138" s="86"/>
      <c r="P138" s="211">
        <f>O138*H138</f>
        <v>0</v>
      </c>
      <c r="Q138" s="211">
        <v>0.001</v>
      </c>
      <c r="R138" s="211">
        <f>Q138*H138</f>
        <v>0.00017999999999999998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161</v>
      </c>
      <c r="AT138" s="213" t="s">
        <v>208</v>
      </c>
      <c r="AU138" s="213" t="s">
        <v>82</v>
      </c>
      <c r="AY138" s="19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80</v>
      </c>
      <c r="BK138" s="214">
        <f>ROUND(I138*H138,2)</f>
        <v>0</v>
      </c>
      <c r="BL138" s="19" t="s">
        <v>122</v>
      </c>
      <c r="BM138" s="213" t="s">
        <v>212</v>
      </c>
    </row>
    <row r="139" s="14" customFormat="1">
      <c r="A139" s="14"/>
      <c r="B139" s="231"/>
      <c r="C139" s="232"/>
      <c r="D139" s="222" t="s">
        <v>126</v>
      </c>
      <c r="E139" s="232"/>
      <c r="F139" s="234" t="s">
        <v>213</v>
      </c>
      <c r="G139" s="232"/>
      <c r="H139" s="235">
        <v>0.17999999999999999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126</v>
      </c>
      <c r="AU139" s="241" t="s">
        <v>82</v>
      </c>
      <c r="AV139" s="14" t="s">
        <v>82</v>
      </c>
      <c r="AW139" s="14" t="s">
        <v>4</v>
      </c>
      <c r="AX139" s="14" t="s">
        <v>80</v>
      </c>
      <c r="AY139" s="241" t="s">
        <v>115</v>
      </c>
    </row>
    <row r="140" s="2" customFormat="1" ht="21.75" customHeight="1">
      <c r="A140" s="40"/>
      <c r="B140" s="41"/>
      <c r="C140" s="202" t="s">
        <v>214</v>
      </c>
      <c r="D140" s="202" t="s">
        <v>117</v>
      </c>
      <c r="E140" s="203" t="s">
        <v>215</v>
      </c>
      <c r="F140" s="204" t="s">
        <v>216</v>
      </c>
      <c r="G140" s="205" t="s">
        <v>120</v>
      </c>
      <c r="H140" s="206">
        <v>60</v>
      </c>
      <c r="I140" s="207"/>
      <c r="J140" s="208">
        <f>ROUND(I140*H140,2)</f>
        <v>0</v>
      </c>
      <c r="K140" s="204" t="s">
        <v>121</v>
      </c>
      <c r="L140" s="46"/>
      <c r="M140" s="209" t="s">
        <v>19</v>
      </c>
      <c r="N140" s="210" t="s">
        <v>43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122</v>
      </c>
      <c r="AT140" s="213" t="s">
        <v>117</v>
      </c>
      <c r="AU140" s="213" t="s">
        <v>82</v>
      </c>
      <c r="AY140" s="19" t="s">
        <v>115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80</v>
      </c>
      <c r="BK140" s="214">
        <f>ROUND(I140*H140,2)</f>
        <v>0</v>
      </c>
      <c r="BL140" s="19" t="s">
        <v>122</v>
      </c>
      <c r="BM140" s="213" t="s">
        <v>217</v>
      </c>
    </row>
    <row r="141" s="2" customFormat="1">
      <c r="A141" s="40"/>
      <c r="B141" s="41"/>
      <c r="C141" s="42"/>
      <c r="D141" s="215" t="s">
        <v>124</v>
      </c>
      <c r="E141" s="42"/>
      <c r="F141" s="216" t="s">
        <v>218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124</v>
      </c>
      <c r="AU141" s="19" t="s">
        <v>82</v>
      </c>
    </row>
    <row r="142" s="14" customFormat="1">
      <c r="A142" s="14"/>
      <c r="B142" s="231"/>
      <c r="C142" s="232"/>
      <c r="D142" s="222" t="s">
        <v>126</v>
      </c>
      <c r="E142" s="233" t="s">
        <v>19</v>
      </c>
      <c r="F142" s="234" t="s">
        <v>219</v>
      </c>
      <c r="G142" s="232"/>
      <c r="H142" s="235">
        <v>60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126</v>
      </c>
      <c r="AU142" s="241" t="s">
        <v>82</v>
      </c>
      <c r="AV142" s="14" t="s">
        <v>82</v>
      </c>
      <c r="AW142" s="14" t="s">
        <v>33</v>
      </c>
      <c r="AX142" s="14" t="s">
        <v>80</v>
      </c>
      <c r="AY142" s="241" t="s">
        <v>115</v>
      </c>
    </row>
    <row r="143" s="2" customFormat="1" ht="21.75" customHeight="1">
      <c r="A143" s="40"/>
      <c r="B143" s="41"/>
      <c r="C143" s="202" t="s">
        <v>220</v>
      </c>
      <c r="D143" s="202" t="s">
        <v>117</v>
      </c>
      <c r="E143" s="203" t="s">
        <v>221</v>
      </c>
      <c r="F143" s="204" t="s">
        <v>222</v>
      </c>
      <c r="G143" s="205" t="s">
        <v>120</v>
      </c>
      <c r="H143" s="206">
        <v>36</v>
      </c>
      <c r="I143" s="207"/>
      <c r="J143" s="208">
        <f>ROUND(I143*H143,2)</f>
        <v>0</v>
      </c>
      <c r="K143" s="204" t="s">
        <v>121</v>
      </c>
      <c r="L143" s="46"/>
      <c r="M143" s="209" t="s">
        <v>19</v>
      </c>
      <c r="N143" s="210" t="s">
        <v>43</v>
      </c>
      <c r="O143" s="86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3" t="s">
        <v>122</v>
      </c>
      <c r="AT143" s="213" t="s">
        <v>117</v>
      </c>
      <c r="AU143" s="213" t="s">
        <v>82</v>
      </c>
      <c r="AY143" s="19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9" t="s">
        <v>80</v>
      </c>
      <c r="BK143" s="214">
        <f>ROUND(I143*H143,2)</f>
        <v>0</v>
      </c>
      <c r="BL143" s="19" t="s">
        <v>122</v>
      </c>
      <c r="BM143" s="213" t="s">
        <v>223</v>
      </c>
    </row>
    <row r="144" s="2" customFormat="1">
      <c r="A144" s="40"/>
      <c r="B144" s="41"/>
      <c r="C144" s="42"/>
      <c r="D144" s="215" t="s">
        <v>124</v>
      </c>
      <c r="E144" s="42"/>
      <c r="F144" s="216" t="s">
        <v>224</v>
      </c>
      <c r="G144" s="42"/>
      <c r="H144" s="42"/>
      <c r="I144" s="217"/>
      <c r="J144" s="42"/>
      <c r="K144" s="42"/>
      <c r="L144" s="46"/>
      <c r="M144" s="218"/>
      <c r="N144" s="21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124</v>
      </c>
      <c r="AU144" s="19" t="s">
        <v>82</v>
      </c>
    </row>
    <row r="145" s="13" customFormat="1">
      <c r="A145" s="13"/>
      <c r="B145" s="220"/>
      <c r="C145" s="221"/>
      <c r="D145" s="222" t="s">
        <v>126</v>
      </c>
      <c r="E145" s="223" t="s">
        <v>19</v>
      </c>
      <c r="F145" s="224" t="s">
        <v>225</v>
      </c>
      <c r="G145" s="221"/>
      <c r="H145" s="223" t="s">
        <v>19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126</v>
      </c>
      <c r="AU145" s="230" t="s">
        <v>82</v>
      </c>
      <c r="AV145" s="13" t="s">
        <v>80</v>
      </c>
      <c r="AW145" s="13" t="s">
        <v>33</v>
      </c>
      <c r="AX145" s="13" t="s">
        <v>72</v>
      </c>
      <c r="AY145" s="230" t="s">
        <v>115</v>
      </c>
    </row>
    <row r="146" s="14" customFormat="1">
      <c r="A146" s="14"/>
      <c r="B146" s="231"/>
      <c r="C146" s="232"/>
      <c r="D146" s="222" t="s">
        <v>126</v>
      </c>
      <c r="E146" s="233" t="s">
        <v>19</v>
      </c>
      <c r="F146" s="234" t="s">
        <v>226</v>
      </c>
      <c r="G146" s="232"/>
      <c r="H146" s="235">
        <v>36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126</v>
      </c>
      <c r="AU146" s="241" t="s">
        <v>82</v>
      </c>
      <c r="AV146" s="14" t="s">
        <v>82</v>
      </c>
      <c r="AW146" s="14" t="s">
        <v>33</v>
      </c>
      <c r="AX146" s="14" t="s">
        <v>80</v>
      </c>
      <c r="AY146" s="241" t="s">
        <v>115</v>
      </c>
    </row>
    <row r="147" s="2" customFormat="1" ht="16.5" customHeight="1">
      <c r="A147" s="40"/>
      <c r="B147" s="41"/>
      <c r="C147" s="253" t="s">
        <v>227</v>
      </c>
      <c r="D147" s="253" t="s">
        <v>208</v>
      </c>
      <c r="E147" s="254" t="s">
        <v>228</v>
      </c>
      <c r="F147" s="255" t="s">
        <v>229</v>
      </c>
      <c r="G147" s="256" t="s">
        <v>192</v>
      </c>
      <c r="H147" s="257">
        <v>2.8799999999999999</v>
      </c>
      <c r="I147" s="258"/>
      <c r="J147" s="259">
        <f>ROUND(I147*H147,2)</f>
        <v>0</v>
      </c>
      <c r="K147" s="255" t="s">
        <v>121</v>
      </c>
      <c r="L147" s="260"/>
      <c r="M147" s="261" t="s">
        <v>19</v>
      </c>
      <c r="N147" s="262" t="s">
        <v>43</v>
      </c>
      <c r="O147" s="86"/>
      <c r="P147" s="211">
        <f>O147*H147</f>
        <v>0</v>
      </c>
      <c r="Q147" s="211">
        <v>1</v>
      </c>
      <c r="R147" s="211">
        <f>Q147*H147</f>
        <v>2.8799999999999999</v>
      </c>
      <c r="S147" s="211">
        <v>0</v>
      </c>
      <c r="T147" s="21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161</v>
      </c>
      <c r="AT147" s="213" t="s">
        <v>208</v>
      </c>
      <c r="AU147" s="213" t="s">
        <v>82</v>
      </c>
      <c r="AY147" s="19" t="s">
        <v>115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80</v>
      </c>
      <c r="BK147" s="214">
        <f>ROUND(I147*H147,2)</f>
        <v>0</v>
      </c>
      <c r="BL147" s="19" t="s">
        <v>122</v>
      </c>
      <c r="BM147" s="213" t="s">
        <v>230</v>
      </c>
    </row>
    <row r="148" s="14" customFormat="1">
      <c r="A148" s="14"/>
      <c r="B148" s="231"/>
      <c r="C148" s="232"/>
      <c r="D148" s="222" t="s">
        <v>126</v>
      </c>
      <c r="E148" s="233" t="s">
        <v>19</v>
      </c>
      <c r="F148" s="234" t="s">
        <v>231</v>
      </c>
      <c r="G148" s="232"/>
      <c r="H148" s="235">
        <v>2.8799999999999999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126</v>
      </c>
      <c r="AU148" s="241" t="s">
        <v>82</v>
      </c>
      <c r="AV148" s="14" t="s">
        <v>82</v>
      </c>
      <c r="AW148" s="14" t="s">
        <v>33</v>
      </c>
      <c r="AX148" s="14" t="s">
        <v>80</v>
      </c>
      <c r="AY148" s="241" t="s">
        <v>115</v>
      </c>
    </row>
    <row r="149" s="12" customFormat="1" ht="22.8" customHeight="1">
      <c r="A149" s="12"/>
      <c r="B149" s="186"/>
      <c r="C149" s="187"/>
      <c r="D149" s="188" t="s">
        <v>71</v>
      </c>
      <c r="E149" s="200" t="s">
        <v>145</v>
      </c>
      <c r="F149" s="200" t="s">
        <v>232</v>
      </c>
      <c r="G149" s="187"/>
      <c r="H149" s="187"/>
      <c r="I149" s="190"/>
      <c r="J149" s="201">
        <f>BK149</f>
        <v>0</v>
      </c>
      <c r="K149" s="187"/>
      <c r="L149" s="192"/>
      <c r="M149" s="193"/>
      <c r="N149" s="194"/>
      <c r="O149" s="194"/>
      <c r="P149" s="195">
        <f>SUM(P150:P198)</f>
        <v>0</v>
      </c>
      <c r="Q149" s="194"/>
      <c r="R149" s="195">
        <f>SUM(R150:R198)</f>
        <v>15.372579999999999</v>
      </c>
      <c r="S149" s="194"/>
      <c r="T149" s="196">
        <f>SUM(T150:T198)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7" t="s">
        <v>80</v>
      </c>
      <c r="AT149" s="198" t="s">
        <v>71</v>
      </c>
      <c r="AU149" s="198" t="s">
        <v>80</v>
      </c>
      <c r="AY149" s="197" t="s">
        <v>115</v>
      </c>
      <c r="BK149" s="199">
        <f>SUM(BK150:BK198)</f>
        <v>0</v>
      </c>
    </row>
    <row r="150" s="2" customFormat="1" ht="21.75" customHeight="1">
      <c r="A150" s="40"/>
      <c r="B150" s="41"/>
      <c r="C150" s="202" t="s">
        <v>233</v>
      </c>
      <c r="D150" s="202" t="s">
        <v>117</v>
      </c>
      <c r="E150" s="203" t="s">
        <v>234</v>
      </c>
      <c r="F150" s="204" t="s">
        <v>235</v>
      </c>
      <c r="G150" s="205" t="s">
        <v>120</v>
      </c>
      <c r="H150" s="206">
        <v>11</v>
      </c>
      <c r="I150" s="207"/>
      <c r="J150" s="208">
        <f>ROUND(I150*H150,2)</f>
        <v>0</v>
      </c>
      <c r="K150" s="204" t="s">
        <v>121</v>
      </c>
      <c r="L150" s="46"/>
      <c r="M150" s="209" t="s">
        <v>19</v>
      </c>
      <c r="N150" s="210" t="s">
        <v>43</v>
      </c>
      <c r="O150" s="86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3" t="s">
        <v>122</v>
      </c>
      <c r="AT150" s="213" t="s">
        <v>117</v>
      </c>
      <c r="AU150" s="213" t="s">
        <v>82</v>
      </c>
      <c r="AY150" s="19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9" t="s">
        <v>80</v>
      </c>
      <c r="BK150" s="214">
        <f>ROUND(I150*H150,2)</f>
        <v>0</v>
      </c>
      <c r="BL150" s="19" t="s">
        <v>122</v>
      </c>
      <c r="BM150" s="213" t="s">
        <v>236</v>
      </c>
    </row>
    <row r="151" s="2" customFormat="1">
      <c r="A151" s="40"/>
      <c r="B151" s="41"/>
      <c r="C151" s="42"/>
      <c r="D151" s="215" t="s">
        <v>124</v>
      </c>
      <c r="E151" s="42"/>
      <c r="F151" s="216" t="s">
        <v>237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124</v>
      </c>
      <c r="AU151" s="19" t="s">
        <v>82</v>
      </c>
    </row>
    <row r="152" s="13" customFormat="1">
      <c r="A152" s="13"/>
      <c r="B152" s="220"/>
      <c r="C152" s="221"/>
      <c r="D152" s="222" t="s">
        <v>126</v>
      </c>
      <c r="E152" s="223" t="s">
        <v>19</v>
      </c>
      <c r="F152" s="224" t="s">
        <v>238</v>
      </c>
      <c r="G152" s="221"/>
      <c r="H152" s="223" t="s">
        <v>19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126</v>
      </c>
      <c r="AU152" s="230" t="s">
        <v>82</v>
      </c>
      <c r="AV152" s="13" t="s">
        <v>80</v>
      </c>
      <c r="AW152" s="13" t="s">
        <v>33</v>
      </c>
      <c r="AX152" s="13" t="s">
        <v>72</v>
      </c>
      <c r="AY152" s="230" t="s">
        <v>115</v>
      </c>
    </row>
    <row r="153" s="14" customFormat="1">
      <c r="A153" s="14"/>
      <c r="B153" s="231"/>
      <c r="C153" s="232"/>
      <c r="D153" s="222" t="s">
        <v>126</v>
      </c>
      <c r="E153" s="233" t="s">
        <v>19</v>
      </c>
      <c r="F153" s="234" t="s">
        <v>179</v>
      </c>
      <c r="G153" s="232"/>
      <c r="H153" s="235">
        <v>11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126</v>
      </c>
      <c r="AU153" s="241" t="s">
        <v>82</v>
      </c>
      <c r="AV153" s="14" t="s">
        <v>82</v>
      </c>
      <c r="AW153" s="14" t="s">
        <v>33</v>
      </c>
      <c r="AX153" s="14" t="s">
        <v>80</v>
      </c>
      <c r="AY153" s="241" t="s">
        <v>115</v>
      </c>
    </row>
    <row r="154" s="2" customFormat="1" ht="21.75" customHeight="1">
      <c r="A154" s="40"/>
      <c r="B154" s="41"/>
      <c r="C154" s="202" t="s">
        <v>7</v>
      </c>
      <c r="D154" s="202" t="s">
        <v>117</v>
      </c>
      <c r="E154" s="203" t="s">
        <v>239</v>
      </c>
      <c r="F154" s="204" t="s">
        <v>240</v>
      </c>
      <c r="G154" s="205" t="s">
        <v>120</v>
      </c>
      <c r="H154" s="206">
        <v>3</v>
      </c>
      <c r="I154" s="207"/>
      <c r="J154" s="208">
        <f>ROUND(I154*H154,2)</f>
        <v>0</v>
      </c>
      <c r="K154" s="204" t="s">
        <v>121</v>
      </c>
      <c r="L154" s="46"/>
      <c r="M154" s="209" t="s">
        <v>19</v>
      </c>
      <c r="N154" s="210" t="s">
        <v>43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122</v>
      </c>
      <c r="AT154" s="213" t="s">
        <v>117</v>
      </c>
      <c r="AU154" s="213" t="s">
        <v>82</v>
      </c>
      <c r="AY154" s="19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80</v>
      </c>
      <c r="BK154" s="214">
        <f>ROUND(I154*H154,2)</f>
        <v>0</v>
      </c>
      <c r="BL154" s="19" t="s">
        <v>122</v>
      </c>
      <c r="BM154" s="213" t="s">
        <v>241</v>
      </c>
    </row>
    <row r="155" s="2" customFormat="1">
      <c r="A155" s="40"/>
      <c r="B155" s="41"/>
      <c r="C155" s="42"/>
      <c r="D155" s="215" t="s">
        <v>124</v>
      </c>
      <c r="E155" s="42"/>
      <c r="F155" s="216" t="s">
        <v>242</v>
      </c>
      <c r="G155" s="42"/>
      <c r="H155" s="42"/>
      <c r="I155" s="217"/>
      <c r="J155" s="42"/>
      <c r="K155" s="42"/>
      <c r="L155" s="46"/>
      <c r="M155" s="218"/>
      <c r="N155" s="21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124</v>
      </c>
      <c r="AU155" s="19" t="s">
        <v>82</v>
      </c>
    </row>
    <row r="156" s="13" customFormat="1">
      <c r="A156" s="13"/>
      <c r="B156" s="220"/>
      <c r="C156" s="221"/>
      <c r="D156" s="222" t="s">
        <v>126</v>
      </c>
      <c r="E156" s="223" t="s">
        <v>19</v>
      </c>
      <c r="F156" s="224" t="s">
        <v>243</v>
      </c>
      <c r="G156" s="221"/>
      <c r="H156" s="223" t="s">
        <v>19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126</v>
      </c>
      <c r="AU156" s="230" t="s">
        <v>82</v>
      </c>
      <c r="AV156" s="13" t="s">
        <v>80</v>
      </c>
      <c r="AW156" s="13" t="s">
        <v>33</v>
      </c>
      <c r="AX156" s="13" t="s">
        <v>72</v>
      </c>
      <c r="AY156" s="230" t="s">
        <v>115</v>
      </c>
    </row>
    <row r="157" s="13" customFormat="1">
      <c r="A157" s="13"/>
      <c r="B157" s="220"/>
      <c r="C157" s="221"/>
      <c r="D157" s="222" t="s">
        <v>126</v>
      </c>
      <c r="E157" s="223" t="s">
        <v>19</v>
      </c>
      <c r="F157" s="224" t="s">
        <v>244</v>
      </c>
      <c r="G157" s="221"/>
      <c r="H157" s="223" t="s">
        <v>19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126</v>
      </c>
      <c r="AU157" s="230" t="s">
        <v>82</v>
      </c>
      <c r="AV157" s="13" t="s">
        <v>80</v>
      </c>
      <c r="AW157" s="13" t="s">
        <v>33</v>
      </c>
      <c r="AX157" s="13" t="s">
        <v>72</v>
      </c>
      <c r="AY157" s="230" t="s">
        <v>115</v>
      </c>
    </row>
    <row r="158" s="14" customFormat="1">
      <c r="A158" s="14"/>
      <c r="B158" s="231"/>
      <c r="C158" s="232"/>
      <c r="D158" s="222" t="s">
        <v>126</v>
      </c>
      <c r="E158" s="233" t="s">
        <v>19</v>
      </c>
      <c r="F158" s="234" t="s">
        <v>134</v>
      </c>
      <c r="G158" s="232"/>
      <c r="H158" s="235">
        <v>3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126</v>
      </c>
      <c r="AU158" s="241" t="s">
        <v>82</v>
      </c>
      <c r="AV158" s="14" t="s">
        <v>82</v>
      </c>
      <c r="AW158" s="14" t="s">
        <v>33</v>
      </c>
      <c r="AX158" s="14" t="s">
        <v>72</v>
      </c>
      <c r="AY158" s="241" t="s">
        <v>115</v>
      </c>
    </row>
    <row r="159" s="15" customFormat="1">
      <c r="A159" s="15"/>
      <c r="B159" s="242"/>
      <c r="C159" s="243"/>
      <c r="D159" s="222" t="s">
        <v>126</v>
      </c>
      <c r="E159" s="244" t="s">
        <v>19</v>
      </c>
      <c r="F159" s="245" t="s">
        <v>133</v>
      </c>
      <c r="G159" s="243"/>
      <c r="H159" s="246">
        <v>3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2" t="s">
        <v>126</v>
      </c>
      <c r="AU159" s="252" t="s">
        <v>82</v>
      </c>
      <c r="AV159" s="15" t="s">
        <v>122</v>
      </c>
      <c r="AW159" s="15" t="s">
        <v>33</v>
      </c>
      <c r="AX159" s="15" t="s">
        <v>80</v>
      </c>
      <c r="AY159" s="252" t="s">
        <v>115</v>
      </c>
    </row>
    <row r="160" s="2" customFormat="1" ht="21.75" customHeight="1">
      <c r="A160" s="40"/>
      <c r="B160" s="41"/>
      <c r="C160" s="202" t="s">
        <v>245</v>
      </c>
      <c r="D160" s="202" t="s">
        <v>117</v>
      </c>
      <c r="E160" s="203" t="s">
        <v>246</v>
      </c>
      <c r="F160" s="204" t="s">
        <v>247</v>
      </c>
      <c r="G160" s="205" t="s">
        <v>120</v>
      </c>
      <c r="H160" s="206">
        <v>46</v>
      </c>
      <c r="I160" s="207"/>
      <c r="J160" s="208">
        <f>ROUND(I160*H160,2)</f>
        <v>0</v>
      </c>
      <c r="K160" s="204" t="s">
        <v>121</v>
      </c>
      <c r="L160" s="46"/>
      <c r="M160" s="209" t="s">
        <v>19</v>
      </c>
      <c r="N160" s="210" t="s">
        <v>43</v>
      </c>
      <c r="O160" s="86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122</v>
      </c>
      <c r="AT160" s="213" t="s">
        <v>117</v>
      </c>
      <c r="AU160" s="213" t="s">
        <v>82</v>
      </c>
      <c r="AY160" s="19" t="s">
        <v>115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80</v>
      </c>
      <c r="BK160" s="214">
        <f>ROUND(I160*H160,2)</f>
        <v>0</v>
      </c>
      <c r="BL160" s="19" t="s">
        <v>122</v>
      </c>
      <c r="BM160" s="213" t="s">
        <v>248</v>
      </c>
    </row>
    <row r="161" s="2" customFormat="1">
      <c r="A161" s="40"/>
      <c r="B161" s="41"/>
      <c r="C161" s="42"/>
      <c r="D161" s="215" t="s">
        <v>124</v>
      </c>
      <c r="E161" s="42"/>
      <c r="F161" s="216" t="s">
        <v>249</v>
      </c>
      <c r="G161" s="42"/>
      <c r="H161" s="42"/>
      <c r="I161" s="217"/>
      <c r="J161" s="42"/>
      <c r="K161" s="42"/>
      <c r="L161" s="46"/>
      <c r="M161" s="218"/>
      <c r="N161" s="21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124</v>
      </c>
      <c r="AU161" s="19" t="s">
        <v>82</v>
      </c>
    </row>
    <row r="162" s="13" customFormat="1">
      <c r="A162" s="13"/>
      <c r="B162" s="220"/>
      <c r="C162" s="221"/>
      <c r="D162" s="222" t="s">
        <v>126</v>
      </c>
      <c r="E162" s="223" t="s">
        <v>19</v>
      </c>
      <c r="F162" s="224" t="s">
        <v>250</v>
      </c>
      <c r="G162" s="221"/>
      <c r="H162" s="223" t="s">
        <v>19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126</v>
      </c>
      <c r="AU162" s="230" t="s">
        <v>82</v>
      </c>
      <c r="AV162" s="13" t="s">
        <v>80</v>
      </c>
      <c r="AW162" s="13" t="s">
        <v>33</v>
      </c>
      <c r="AX162" s="13" t="s">
        <v>72</v>
      </c>
      <c r="AY162" s="230" t="s">
        <v>115</v>
      </c>
    </row>
    <row r="163" s="13" customFormat="1">
      <c r="A163" s="13"/>
      <c r="B163" s="220"/>
      <c r="C163" s="221"/>
      <c r="D163" s="222" t="s">
        <v>126</v>
      </c>
      <c r="E163" s="223" t="s">
        <v>19</v>
      </c>
      <c r="F163" s="224" t="s">
        <v>244</v>
      </c>
      <c r="G163" s="221"/>
      <c r="H163" s="223" t="s">
        <v>19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126</v>
      </c>
      <c r="AU163" s="230" t="s">
        <v>82</v>
      </c>
      <c r="AV163" s="13" t="s">
        <v>80</v>
      </c>
      <c r="AW163" s="13" t="s">
        <v>33</v>
      </c>
      <c r="AX163" s="13" t="s">
        <v>72</v>
      </c>
      <c r="AY163" s="230" t="s">
        <v>115</v>
      </c>
    </row>
    <row r="164" s="14" customFormat="1">
      <c r="A164" s="14"/>
      <c r="B164" s="231"/>
      <c r="C164" s="232"/>
      <c r="D164" s="222" t="s">
        <v>126</v>
      </c>
      <c r="E164" s="233" t="s">
        <v>19</v>
      </c>
      <c r="F164" s="234" t="s">
        <v>251</v>
      </c>
      <c r="G164" s="232"/>
      <c r="H164" s="235">
        <v>46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126</v>
      </c>
      <c r="AU164" s="241" t="s">
        <v>82</v>
      </c>
      <c r="AV164" s="14" t="s">
        <v>82</v>
      </c>
      <c r="AW164" s="14" t="s">
        <v>33</v>
      </c>
      <c r="AX164" s="14" t="s">
        <v>80</v>
      </c>
      <c r="AY164" s="241" t="s">
        <v>115</v>
      </c>
    </row>
    <row r="165" s="2" customFormat="1" ht="24.15" customHeight="1">
      <c r="A165" s="40"/>
      <c r="B165" s="41"/>
      <c r="C165" s="202" t="s">
        <v>252</v>
      </c>
      <c r="D165" s="202" t="s">
        <v>117</v>
      </c>
      <c r="E165" s="203" t="s">
        <v>253</v>
      </c>
      <c r="F165" s="204" t="s">
        <v>254</v>
      </c>
      <c r="G165" s="205" t="s">
        <v>120</v>
      </c>
      <c r="H165" s="206">
        <v>11</v>
      </c>
      <c r="I165" s="207"/>
      <c r="J165" s="208">
        <f>ROUND(I165*H165,2)</f>
        <v>0</v>
      </c>
      <c r="K165" s="204" t="s">
        <v>121</v>
      </c>
      <c r="L165" s="46"/>
      <c r="M165" s="209" t="s">
        <v>19</v>
      </c>
      <c r="N165" s="210" t="s">
        <v>43</v>
      </c>
      <c r="O165" s="86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3" t="s">
        <v>122</v>
      </c>
      <c r="AT165" s="213" t="s">
        <v>117</v>
      </c>
      <c r="AU165" s="213" t="s">
        <v>82</v>
      </c>
      <c r="AY165" s="19" t="s">
        <v>115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80</v>
      </c>
      <c r="BK165" s="214">
        <f>ROUND(I165*H165,2)</f>
        <v>0</v>
      </c>
      <c r="BL165" s="19" t="s">
        <v>122</v>
      </c>
      <c r="BM165" s="213" t="s">
        <v>255</v>
      </c>
    </row>
    <row r="166" s="2" customFormat="1">
      <c r="A166" s="40"/>
      <c r="B166" s="41"/>
      <c r="C166" s="42"/>
      <c r="D166" s="215" t="s">
        <v>124</v>
      </c>
      <c r="E166" s="42"/>
      <c r="F166" s="216" t="s">
        <v>256</v>
      </c>
      <c r="G166" s="42"/>
      <c r="H166" s="42"/>
      <c r="I166" s="217"/>
      <c r="J166" s="42"/>
      <c r="K166" s="42"/>
      <c r="L166" s="46"/>
      <c r="M166" s="218"/>
      <c r="N166" s="21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124</v>
      </c>
      <c r="AU166" s="19" t="s">
        <v>82</v>
      </c>
    </row>
    <row r="167" s="13" customFormat="1">
      <c r="A167" s="13"/>
      <c r="B167" s="220"/>
      <c r="C167" s="221"/>
      <c r="D167" s="222" t="s">
        <v>126</v>
      </c>
      <c r="E167" s="223" t="s">
        <v>19</v>
      </c>
      <c r="F167" s="224" t="s">
        <v>257</v>
      </c>
      <c r="G167" s="221"/>
      <c r="H167" s="223" t="s">
        <v>19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126</v>
      </c>
      <c r="AU167" s="230" t="s">
        <v>82</v>
      </c>
      <c r="AV167" s="13" t="s">
        <v>80</v>
      </c>
      <c r="AW167" s="13" t="s">
        <v>33</v>
      </c>
      <c r="AX167" s="13" t="s">
        <v>72</v>
      </c>
      <c r="AY167" s="230" t="s">
        <v>115</v>
      </c>
    </row>
    <row r="168" s="14" customFormat="1">
      <c r="A168" s="14"/>
      <c r="B168" s="231"/>
      <c r="C168" s="232"/>
      <c r="D168" s="222" t="s">
        <v>126</v>
      </c>
      <c r="E168" s="233" t="s">
        <v>19</v>
      </c>
      <c r="F168" s="234" t="s">
        <v>179</v>
      </c>
      <c r="G168" s="232"/>
      <c r="H168" s="235">
        <v>11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126</v>
      </c>
      <c r="AU168" s="241" t="s">
        <v>82</v>
      </c>
      <c r="AV168" s="14" t="s">
        <v>82</v>
      </c>
      <c r="AW168" s="14" t="s">
        <v>33</v>
      </c>
      <c r="AX168" s="14" t="s">
        <v>80</v>
      </c>
      <c r="AY168" s="241" t="s">
        <v>115</v>
      </c>
    </row>
    <row r="169" s="2" customFormat="1" ht="24.15" customHeight="1">
      <c r="A169" s="40"/>
      <c r="B169" s="41"/>
      <c r="C169" s="202" t="s">
        <v>258</v>
      </c>
      <c r="D169" s="202" t="s">
        <v>117</v>
      </c>
      <c r="E169" s="203" t="s">
        <v>259</v>
      </c>
      <c r="F169" s="204" t="s">
        <v>260</v>
      </c>
      <c r="G169" s="205" t="s">
        <v>120</v>
      </c>
      <c r="H169" s="206">
        <v>11</v>
      </c>
      <c r="I169" s="207"/>
      <c r="J169" s="208">
        <f>ROUND(I169*H169,2)</f>
        <v>0</v>
      </c>
      <c r="K169" s="204" t="s">
        <v>121</v>
      </c>
      <c r="L169" s="46"/>
      <c r="M169" s="209" t="s">
        <v>19</v>
      </c>
      <c r="N169" s="210" t="s">
        <v>43</v>
      </c>
      <c r="O169" s="86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3" t="s">
        <v>122</v>
      </c>
      <c r="AT169" s="213" t="s">
        <v>117</v>
      </c>
      <c r="AU169" s="213" t="s">
        <v>82</v>
      </c>
      <c r="AY169" s="19" t="s">
        <v>115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9" t="s">
        <v>80</v>
      </c>
      <c r="BK169" s="214">
        <f>ROUND(I169*H169,2)</f>
        <v>0</v>
      </c>
      <c r="BL169" s="19" t="s">
        <v>122</v>
      </c>
      <c r="BM169" s="213" t="s">
        <v>261</v>
      </c>
    </row>
    <row r="170" s="2" customFormat="1">
      <c r="A170" s="40"/>
      <c r="B170" s="41"/>
      <c r="C170" s="42"/>
      <c r="D170" s="215" t="s">
        <v>124</v>
      </c>
      <c r="E170" s="42"/>
      <c r="F170" s="216" t="s">
        <v>262</v>
      </c>
      <c r="G170" s="42"/>
      <c r="H170" s="42"/>
      <c r="I170" s="217"/>
      <c r="J170" s="42"/>
      <c r="K170" s="42"/>
      <c r="L170" s="46"/>
      <c r="M170" s="218"/>
      <c r="N170" s="21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124</v>
      </c>
      <c r="AU170" s="19" t="s">
        <v>82</v>
      </c>
    </row>
    <row r="171" s="13" customFormat="1">
      <c r="A171" s="13"/>
      <c r="B171" s="220"/>
      <c r="C171" s="221"/>
      <c r="D171" s="222" t="s">
        <v>126</v>
      </c>
      <c r="E171" s="223" t="s">
        <v>19</v>
      </c>
      <c r="F171" s="224" t="s">
        <v>238</v>
      </c>
      <c r="G171" s="221"/>
      <c r="H171" s="223" t="s">
        <v>19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126</v>
      </c>
      <c r="AU171" s="230" t="s">
        <v>82</v>
      </c>
      <c r="AV171" s="13" t="s">
        <v>80</v>
      </c>
      <c r="AW171" s="13" t="s">
        <v>33</v>
      </c>
      <c r="AX171" s="13" t="s">
        <v>72</v>
      </c>
      <c r="AY171" s="230" t="s">
        <v>115</v>
      </c>
    </row>
    <row r="172" s="14" customFormat="1">
      <c r="A172" s="14"/>
      <c r="B172" s="231"/>
      <c r="C172" s="232"/>
      <c r="D172" s="222" t="s">
        <v>126</v>
      </c>
      <c r="E172" s="233" t="s">
        <v>19</v>
      </c>
      <c r="F172" s="234" t="s">
        <v>179</v>
      </c>
      <c r="G172" s="232"/>
      <c r="H172" s="235">
        <v>11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126</v>
      </c>
      <c r="AU172" s="241" t="s">
        <v>82</v>
      </c>
      <c r="AV172" s="14" t="s">
        <v>82</v>
      </c>
      <c r="AW172" s="14" t="s">
        <v>33</v>
      </c>
      <c r="AX172" s="14" t="s">
        <v>80</v>
      </c>
      <c r="AY172" s="241" t="s">
        <v>115</v>
      </c>
    </row>
    <row r="173" s="2" customFormat="1" ht="16.5" customHeight="1">
      <c r="A173" s="40"/>
      <c r="B173" s="41"/>
      <c r="C173" s="202" t="s">
        <v>263</v>
      </c>
      <c r="D173" s="202" t="s">
        <v>117</v>
      </c>
      <c r="E173" s="203" t="s">
        <v>264</v>
      </c>
      <c r="F173" s="204" t="s">
        <v>265</v>
      </c>
      <c r="G173" s="205" t="s">
        <v>120</v>
      </c>
      <c r="H173" s="206">
        <v>11</v>
      </c>
      <c r="I173" s="207"/>
      <c r="J173" s="208">
        <f>ROUND(I173*H173,2)</f>
        <v>0</v>
      </c>
      <c r="K173" s="204" t="s">
        <v>121</v>
      </c>
      <c r="L173" s="46"/>
      <c r="M173" s="209" t="s">
        <v>19</v>
      </c>
      <c r="N173" s="210" t="s">
        <v>43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122</v>
      </c>
      <c r="AT173" s="213" t="s">
        <v>117</v>
      </c>
      <c r="AU173" s="213" t="s">
        <v>82</v>
      </c>
      <c r="AY173" s="19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80</v>
      </c>
      <c r="BK173" s="214">
        <f>ROUND(I173*H173,2)</f>
        <v>0</v>
      </c>
      <c r="BL173" s="19" t="s">
        <v>122</v>
      </c>
      <c r="BM173" s="213" t="s">
        <v>266</v>
      </c>
    </row>
    <row r="174" s="2" customFormat="1">
      <c r="A174" s="40"/>
      <c r="B174" s="41"/>
      <c r="C174" s="42"/>
      <c r="D174" s="215" t="s">
        <v>124</v>
      </c>
      <c r="E174" s="42"/>
      <c r="F174" s="216" t="s">
        <v>267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124</v>
      </c>
      <c r="AU174" s="19" t="s">
        <v>82</v>
      </c>
    </row>
    <row r="175" s="13" customFormat="1">
      <c r="A175" s="13"/>
      <c r="B175" s="220"/>
      <c r="C175" s="221"/>
      <c r="D175" s="222" t="s">
        <v>126</v>
      </c>
      <c r="E175" s="223" t="s">
        <v>19</v>
      </c>
      <c r="F175" s="224" t="s">
        <v>238</v>
      </c>
      <c r="G175" s="221"/>
      <c r="H175" s="223" t="s">
        <v>19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126</v>
      </c>
      <c r="AU175" s="230" t="s">
        <v>82</v>
      </c>
      <c r="AV175" s="13" t="s">
        <v>80</v>
      </c>
      <c r="AW175" s="13" t="s">
        <v>33</v>
      </c>
      <c r="AX175" s="13" t="s">
        <v>72</v>
      </c>
      <c r="AY175" s="230" t="s">
        <v>115</v>
      </c>
    </row>
    <row r="176" s="14" customFormat="1">
      <c r="A176" s="14"/>
      <c r="B176" s="231"/>
      <c r="C176" s="232"/>
      <c r="D176" s="222" t="s">
        <v>126</v>
      </c>
      <c r="E176" s="233" t="s">
        <v>19</v>
      </c>
      <c r="F176" s="234" t="s">
        <v>179</v>
      </c>
      <c r="G176" s="232"/>
      <c r="H176" s="235">
        <v>11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126</v>
      </c>
      <c r="AU176" s="241" t="s">
        <v>82</v>
      </c>
      <c r="AV176" s="14" t="s">
        <v>82</v>
      </c>
      <c r="AW176" s="14" t="s">
        <v>33</v>
      </c>
      <c r="AX176" s="14" t="s">
        <v>80</v>
      </c>
      <c r="AY176" s="241" t="s">
        <v>115</v>
      </c>
    </row>
    <row r="177" s="2" customFormat="1" ht="16.5" customHeight="1">
      <c r="A177" s="40"/>
      <c r="B177" s="41"/>
      <c r="C177" s="202" t="s">
        <v>268</v>
      </c>
      <c r="D177" s="202" t="s">
        <v>117</v>
      </c>
      <c r="E177" s="203" t="s">
        <v>269</v>
      </c>
      <c r="F177" s="204" t="s">
        <v>270</v>
      </c>
      <c r="G177" s="205" t="s">
        <v>120</v>
      </c>
      <c r="H177" s="206">
        <v>11</v>
      </c>
      <c r="I177" s="207"/>
      <c r="J177" s="208">
        <f>ROUND(I177*H177,2)</f>
        <v>0</v>
      </c>
      <c r="K177" s="204" t="s">
        <v>121</v>
      </c>
      <c r="L177" s="46"/>
      <c r="M177" s="209" t="s">
        <v>19</v>
      </c>
      <c r="N177" s="210" t="s">
        <v>43</v>
      </c>
      <c r="O177" s="86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3" t="s">
        <v>122</v>
      </c>
      <c r="AT177" s="213" t="s">
        <v>117</v>
      </c>
      <c r="AU177" s="213" t="s">
        <v>82</v>
      </c>
      <c r="AY177" s="19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9" t="s">
        <v>80</v>
      </c>
      <c r="BK177" s="214">
        <f>ROUND(I177*H177,2)</f>
        <v>0</v>
      </c>
      <c r="BL177" s="19" t="s">
        <v>122</v>
      </c>
      <c r="BM177" s="213" t="s">
        <v>271</v>
      </c>
    </row>
    <row r="178" s="2" customFormat="1">
      <c r="A178" s="40"/>
      <c r="B178" s="41"/>
      <c r="C178" s="42"/>
      <c r="D178" s="215" t="s">
        <v>124</v>
      </c>
      <c r="E178" s="42"/>
      <c r="F178" s="216" t="s">
        <v>272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124</v>
      </c>
      <c r="AU178" s="19" t="s">
        <v>82</v>
      </c>
    </row>
    <row r="179" s="13" customFormat="1">
      <c r="A179" s="13"/>
      <c r="B179" s="220"/>
      <c r="C179" s="221"/>
      <c r="D179" s="222" t="s">
        <v>126</v>
      </c>
      <c r="E179" s="223" t="s">
        <v>19</v>
      </c>
      <c r="F179" s="224" t="s">
        <v>238</v>
      </c>
      <c r="G179" s="221"/>
      <c r="H179" s="223" t="s">
        <v>19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126</v>
      </c>
      <c r="AU179" s="230" t="s">
        <v>82</v>
      </c>
      <c r="AV179" s="13" t="s">
        <v>80</v>
      </c>
      <c r="AW179" s="13" t="s">
        <v>33</v>
      </c>
      <c r="AX179" s="13" t="s">
        <v>72</v>
      </c>
      <c r="AY179" s="230" t="s">
        <v>115</v>
      </c>
    </row>
    <row r="180" s="14" customFormat="1">
      <c r="A180" s="14"/>
      <c r="B180" s="231"/>
      <c r="C180" s="232"/>
      <c r="D180" s="222" t="s">
        <v>126</v>
      </c>
      <c r="E180" s="233" t="s">
        <v>19</v>
      </c>
      <c r="F180" s="234" t="s">
        <v>179</v>
      </c>
      <c r="G180" s="232"/>
      <c r="H180" s="235">
        <v>11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126</v>
      </c>
      <c r="AU180" s="241" t="s">
        <v>82</v>
      </c>
      <c r="AV180" s="14" t="s">
        <v>82</v>
      </c>
      <c r="AW180" s="14" t="s">
        <v>33</v>
      </c>
      <c r="AX180" s="14" t="s">
        <v>80</v>
      </c>
      <c r="AY180" s="241" t="s">
        <v>115</v>
      </c>
    </row>
    <row r="181" s="2" customFormat="1" ht="24.15" customHeight="1">
      <c r="A181" s="40"/>
      <c r="B181" s="41"/>
      <c r="C181" s="202" t="s">
        <v>273</v>
      </c>
      <c r="D181" s="202" t="s">
        <v>117</v>
      </c>
      <c r="E181" s="203" t="s">
        <v>274</v>
      </c>
      <c r="F181" s="204" t="s">
        <v>275</v>
      </c>
      <c r="G181" s="205" t="s">
        <v>120</v>
      </c>
      <c r="H181" s="206">
        <v>11</v>
      </c>
      <c r="I181" s="207"/>
      <c r="J181" s="208">
        <f>ROUND(I181*H181,2)</f>
        <v>0</v>
      </c>
      <c r="K181" s="204" t="s">
        <v>121</v>
      </c>
      <c r="L181" s="46"/>
      <c r="M181" s="209" t="s">
        <v>19</v>
      </c>
      <c r="N181" s="210" t="s">
        <v>43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122</v>
      </c>
      <c r="AT181" s="213" t="s">
        <v>117</v>
      </c>
      <c r="AU181" s="213" t="s">
        <v>82</v>
      </c>
      <c r="AY181" s="19" t="s">
        <v>115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80</v>
      </c>
      <c r="BK181" s="214">
        <f>ROUND(I181*H181,2)</f>
        <v>0</v>
      </c>
      <c r="BL181" s="19" t="s">
        <v>122</v>
      </c>
      <c r="BM181" s="213" t="s">
        <v>276</v>
      </c>
    </row>
    <row r="182" s="2" customFormat="1">
      <c r="A182" s="40"/>
      <c r="B182" s="41"/>
      <c r="C182" s="42"/>
      <c r="D182" s="215" t="s">
        <v>124</v>
      </c>
      <c r="E182" s="42"/>
      <c r="F182" s="216" t="s">
        <v>277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124</v>
      </c>
      <c r="AU182" s="19" t="s">
        <v>82</v>
      </c>
    </row>
    <row r="183" s="13" customFormat="1">
      <c r="A183" s="13"/>
      <c r="B183" s="220"/>
      <c r="C183" s="221"/>
      <c r="D183" s="222" t="s">
        <v>126</v>
      </c>
      <c r="E183" s="223" t="s">
        <v>19</v>
      </c>
      <c r="F183" s="224" t="s">
        <v>238</v>
      </c>
      <c r="G183" s="221"/>
      <c r="H183" s="223" t="s">
        <v>19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126</v>
      </c>
      <c r="AU183" s="230" t="s">
        <v>82</v>
      </c>
      <c r="AV183" s="13" t="s">
        <v>80</v>
      </c>
      <c r="AW183" s="13" t="s">
        <v>33</v>
      </c>
      <c r="AX183" s="13" t="s">
        <v>72</v>
      </c>
      <c r="AY183" s="230" t="s">
        <v>115</v>
      </c>
    </row>
    <row r="184" s="14" customFormat="1">
      <c r="A184" s="14"/>
      <c r="B184" s="231"/>
      <c r="C184" s="232"/>
      <c r="D184" s="222" t="s">
        <v>126</v>
      </c>
      <c r="E184" s="233" t="s">
        <v>19</v>
      </c>
      <c r="F184" s="234" t="s">
        <v>179</v>
      </c>
      <c r="G184" s="232"/>
      <c r="H184" s="235">
        <v>11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126</v>
      </c>
      <c r="AU184" s="241" t="s">
        <v>82</v>
      </c>
      <c r="AV184" s="14" t="s">
        <v>82</v>
      </c>
      <c r="AW184" s="14" t="s">
        <v>33</v>
      </c>
      <c r="AX184" s="14" t="s">
        <v>80</v>
      </c>
      <c r="AY184" s="241" t="s">
        <v>115</v>
      </c>
    </row>
    <row r="185" s="2" customFormat="1" ht="37.8" customHeight="1">
      <c r="A185" s="40"/>
      <c r="B185" s="41"/>
      <c r="C185" s="202" t="s">
        <v>278</v>
      </c>
      <c r="D185" s="202" t="s">
        <v>117</v>
      </c>
      <c r="E185" s="203" t="s">
        <v>279</v>
      </c>
      <c r="F185" s="204" t="s">
        <v>280</v>
      </c>
      <c r="G185" s="205" t="s">
        <v>120</v>
      </c>
      <c r="H185" s="206">
        <v>3</v>
      </c>
      <c r="I185" s="207"/>
      <c r="J185" s="208">
        <f>ROUND(I185*H185,2)</f>
        <v>0</v>
      </c>
      <c r="K185" s="204" t="s">
        <v>121</v>
      </c>
      <c r="L185" s="46"/>
      <c r="M185" s="209" t="s">
        <v>19</v>
      </c>
      <c r="N185" s="210" t="s">
        <v>43</v>
      </c>
      <c r="O185" s="86"/>
      <c r="P185" s="211">
        <f>O185*H185</f>
        <v>0</v>
      </c>
      <c r="Q185" s="211">
        <v>0.089219999999999994</v>
      </c>
      <c r="R185" s="211">
        <f>Q185*H185</f>
        <v>0.26766000000000001</v>
      </c>
      <c r="S185" s="211">
        <v>0</v>
      </c>
      <c r="T185" s="21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3" t="s">
        <v>122</v>
      </c>
      <c r="AT185" s="213" t="s">
        <v>117</v>
      </c>
      <c r="AU185" s="213" t="s">
        <v>82</v>
      </c>
      <c r="AY185" s="19" t="s">
        <v>115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9" t="s">
        <v>80</v>
      </c>
      <c r="BK185" s="214">
        <f>ROUND(I185*H185,2)</f>
        <v>0</v>
      </c>
      <c r="BL185" s="19" t="s">
        <v>122</v>
      </c>
      <c r="BM185" s="213" t="s">
        <v>281</v>
      </c>
    </row>
    <row r="186" s="2" customFormat="1">
      <c r="A186" s="40"/>
      <c r="B186" s="41"/>
      <c r="C186" s="42"/>
      <c r="D186" s="215" t="s">
        <v>124</v>
      </c>
      <c r="E186" s="42"/>
      <c r="F186" s="216" t="s">
        <v>282</v>
      </c>
      <c r="G186" s="42"/>
      <c r="H186" s="42"/>
      <c r="I186" s="217"/>
      <c r="J186" s="42"/>
      <c r="K186" s="42"/>
      <c r="L186" s="46"/>
      <c r="M186" s="218"/>
      <c r="N186" s="219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124</v>
      </c>
      <c r="AU186" s="19" t="s">
        <v>82</v>
      </c>
    </row>
    <row r="187" s="13" customFormat="1">
      <c r="A187" s="13"/>
      <c r="B187" s="220"/>
      <c r="C187" s="221"/>
      <c r="D187" s="222" t="s">
        <v>126</v>
      </c>
      <c r="E187" s="223" t="s">
        <v>19</v>
      </c>
      <c r="F187" s="224" t="s">
        <v>243</v>
      </c>
      <c r="G187" s="221"/>
      <c r="H187" s="223" t="s">
        <v>19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126</v>
      </c>
      <c r="AU187" s="230" t="s">
        <v>82</v>
      </c>
      <c r="AV187" s="13" t="s">
        <v>80</v>
      </c>
      <c r="AW187" s="13" t="s">
        <v>33</v>
      </c>
      <c r="AX187" s="13" t="s">
        <v>72</v>
      </c>
      <c r="AY187" s="230" t="s">
        <v>115</v>
      </c>
    </row>
    <row r="188" s="14" customFormat="1">
      <c r="A188" s="14"/>
      <c r="B188" s="231"/>
      <c r="C188" s="232"/>
      <c r="D188" s="222" t="s">
        <v>126</v>
      </c>
      <c r="E188" s="233" t="s">
        <v>19</v>
      </c>
      <c r="F188" s="234" t="s">
        <v>134</v>
      </c>
      <c r="G188" s="232"/>
      <c r="H188" s="235">
        <v>3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126</v>
      </c>
      <c r="AU188" s="241" t="s">
        <v>82</v>
      </c>
      <c r="AV188" s="14" t="s">
        <v>82</v>
      </c>
      <c r="AW188" s="14" t="s">
        <v>33</v>
      </c>
      <c r="AX188" s="14" t="s">
        <v>80</v>
      </c>
      <c r="AY188" s="241" t="s">
        <v>115</v>
      </c>
    </row>
    <row r="189" s="2" customFormat="1" ht="16.5" customHeight="1">
      <c r="A189" s="40"/>
      <c r="B189" s="41"/>
      <c r="C189" s="253" t="s">
        <v>128</v>
      </c>
      <c r="D189" s="253" t="s">
        <v>208</v>
      </c>
      <c r="E189" s="254" t="s">
        <v>283</v>
      </c>
      <c r="F189" s="255" t="s">
        <v>284</v>
      </c>
      <c r="G189" s="256" t="s">
        <v>120</v>
      </c>
      <c r="H189" s="257">
        <v>12.359999999999999</v>
      </c>
      <c r="I189" s="258"/>
      <c r="J189" s="259">
        <f>ROUND(I189*H189,2)</f>
        <v>0</v>
      </c>
      <c r="K189" s="255" t="s">
        <v>121</v>
      </c>
      <c r="L189" s="260"/>
      <c r="M189" s="261" t="s">
        <v>19</v>
      </c>
      <c r="N189" s="262" t="s">
        <v>43</v>
      </c>
      <c r="O189" s="86"/>
      <c r="P189" s="211">
        <f>O189*H189</f>
        <v>0</v>
      </c>
      <c r="Q189" s="211">
        <v>0.13200000000000001</v>
      </c>
      <c r="R189" s="211">
        <f>Q189*H189</f>
        <v>1.6315200000000001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161</v>
      </c>
      <c r="AT189" s="213" t="s">
        <v>208</v>
      </c>
      <c r="AU189" s="213" t="s">
        <v>82</v>
      </c>
      <c r="AY189" s="19" t="s">
        <v>115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80</v>
      </c>
      <c r="BK189" s="214">
        <f>ROUND(I189*H189,2)</f>
        <v>0</v>
      </c>
      <c r="BL189" s="19" t="s">
        <v>122</v>
      </c>
      <c r="BM189" s="213" t="s">
        <v>285</v>
      </c>
    </row>
    <row r="190" s="14" customFormat="1">
      <c r="A190" s="14"/>
      <c r="B190" s="231"/>
      <c r="C190" s="232"/>
      <c r="D190" s="222" t="s">
        <v>126</v>
      </c>
      <c r="E190" s="233" t="s">
        <v>19</v>
      </c>
      <c r="F190" s="234" t="s">
        <v>8</v>
      </c>
      <c r="G190" s="232"/>
      <c r="H190" s="235">
        <v>12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126</v>
      </c>
      <c r="AU190" s="241" t="s">
        <v>82</v>
      </c>
      <c r="AV190" s="14" t="s">
        <v>82</v>
      </c>
      <c r="AW190" s="14" t="s">
        <v>33</v>
      </c>
      <c r="AX190" s="14" t="s">
        <v>80</v>
      </c>
      <c r="AY190" s="241" t="s">
        <v>115</v>
      </c>
    </row>
    <row r="191" s="14" customFormat="1">
      <c r="A191" s="14"/>
      <c r="B191" s="231"/>
      <c r="C191" s="232"/>
      <c r="D191" s="222" t="s">
        <v>126</v>
      </c>
      <c r="E191" s="232"/>
      <c r="F191" s="234" t="s">
        <v>286</v>
      </c>
      <c r="G191" s="232"/>
      <c r="H191" s="235">
        <v>12.359999999999999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126</v>
      </c>
      <c r="AU191" s="241" t="s">
        <v>82</v>
      </c>
      <c r="AV191" s="14" t="s">
        <v>82</v>
      </c>
      <c r="AW191" s="14" t="s">
        <v>4</v>
      </c>
      <c r="AX191" s="14" t="s">
        <v>80</v>
      </c>
      <c r="AY191" s="241" t="s">
        <v>115</v>
      </c>
    </row>
    <row r="192" s="2" customFormat="1" ht="37.8" customHeight="1">
      <c r="A192" s="40"/>
      <c r="B192" s="41"/>
      <c r="C192" s="202" t="s">
        <v>287</v>
      </c>
      <c r="D192" s="202" t="s">
        <v>117</v>
      </c>
      <c r="E192" s="203" t="s">
        <v>288</v>
      </c>
      <c r="F192" s="204" t="s">
        <v>289</v>
      </c>
      <c r="G192" s="205" t="s">
        <v>120</v>
      </c>
      <c r="H192" s="206">
        <v>46</v>
      </c>
      <c r="I192" s="207"/>
      <c r="J192" s="208">
        <f>ROUND(I192*H192,2)</f>
        <v>0</v>
      </c>
      <c r="K192" s="204" t="s">
        <v>121</v>
      </c>
      <c r="L192" s="46"/>
      <c r="M192" s="209" t="s">
        <v>19</v>
      </c>
      <c r="N192" s="210" t="s">
        <v>43</v>
      </c>
      <c r="O192" s="86"/>
      <c r="P192" s="211">
        <f>O192*H192</f>
        <v>0</v>
      </c>
      <c r="Q192" s="211">
        <v>0.11162</v>
      </c>
      <c r="R192" s="211">
        <f>Q192*H192</f>
        <v>5.1345200000000002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122</v>
      </c>
      <c r="AT192" s="213" t="s">
        <v>117</v>
      </c>
      <c r="AU192" s="213" t="s">
        <v>82</v>
      </c>
      <c r="AY192" s="19" t="s">
        <v>115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80</v>
      </c>
      <c r="BK192" s="214">
        <f>ROUND(I192*H192,2)</f>
        <v>0</v>
      </c>
      <c r="BL192" s="19" t="s">
        <v>122</v>
      </c>
      <c r="BM192" s="213" t="s">
        <v>290</v>
      </c>
    </row>
    <row r="193" s="2" customFormat="1">
      <c r="A193" s="40"/>
      <c r="B193" s="41"/>
      <c r="C193" s="42"/>
      <c r="D193" s="215" t="s">
        <v>124</v>
      </c>
      <c r="E193" s="42"/>
      <c r="F193" s="216" t="s">
        <v>291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124</v>
      </c>
      <c r="AU193" s="19" t="s">
        <v>82</v>
      </c>
    </row>
    <row r="194" s="13" customFormat="1">
      <c r="A194" s="13"/>
      <c r="B194" s="220"/>
      <c r="C194" s="221"/>
      <c r="D194" s="222" t="s">
        <v>126</v>
      </c>
      <c r="E194" s="223" t="s">
        <v>19</v>
      </c>
      <c r="F194" s="224" t="s">
        <v>250</v>
      </c>
      <c r="G194" s="221"/>
      <c r="H194" s="223" t="s">
        <v>19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126</v>
      </c>
      <c r="AU194" s="230" t="s">
        <v>82</v>
      </c>
      <c r="AV194" s="13" t="s">
        <v>80</v>
      </c>
      <c r="AW194" s="13" t="s">
        <v>33</v>
      </c>
      <c r="AX194" s="13" t="s">
        <v>72</v>
      </c>
      <c r="AY194" s="230" t="s">
        <v>115</v>
      </c>
    </row>
    <row r="195" s="14" customFormat="1">
      <c r="A195" s="14"/>
      <c r="B195" s="231"/>
      <c r="C195" s="232"/>
      <c r="D195" s="222" t="s">
        <v>126</v>
      </c>
      <c r="E195" s="233" t="s">
        <v>19</v>
      </c>
      <c r="F195" s="234" t="s">
        <v>251</v>
      </c>
      <c r="G195" s="232"/>
      <c r="H195" s="235">
        <v>46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1" t="s">
        <v>126</v>
      </c>
      <c r="AU195" s="241" t="s">
        <v>82</v>
      </c>
      <c r="AV195" s="14" t="s">
        <v>82</v>
      </c>
      <c r="AW195" s="14" t="s">
        <v>33</v>
      </c>
      <c r="AX195" s="14" t="s">
        <v>80</v>
      </c>
      <c r="AY195" s="241" t="s">
        <v>115</v>
      </c>
    </row>
    <row r="196" s="2" customFormat="1" ht="16.5" customHeight="1">
      <c r="A196" s="40"/>
      <c r="B196" s="41"/>
      <c r="C196" s="253" t="s">
        <v>292</v>
      </c>
      <c r="D196" s="253" t="s">
        <v>208</v>
      </c>
      <c r="E196" s="254" t="s">
        <v>293</v>
      </c>
      <c r="F196" s="255" t="s">
        <v>294</v>
      </c>
      <c r="G196" s="256" t="s">
        <v>120</v>
      </c>
      <c r="H196" s="257">
        <v>47.380000000000003</v>
      </c>
      <c r="I196" s="258"/>
      <c r="J196" s="259">
        <f>ROUND(I196*H196,2)</f>
        <v>0</v>
      </c>
      <c r="K196" s="255" t="s">
        <v>121</v>
      </c>
      <c r="L196" s="260"/>
      <c r="M196" s="261" t="s">
        <v>19</v>
      </c>
      <c r="N196" s="262" t="s">
        <v>43</v>
      </c>
      <c r="O196" s="86"/>
      <c r="P196" s="211">
        <f>O196*H196</f>
        <v>0</v>
      </c>
      <c r="Q196" s="211">
        <v>0.17599999999999999</v>
      </c>
      <c r="R196" s="211">
        <f>Q196*H196</f>
        <v>8.3388799999999996</v>
      </c>
      <c r="S196" s="211">
        <v>0</v>
      </c>
      <c r="T196" s="21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161</v>
      </c>
      <c r="AT196" s="213" t="s">
        <v>208</v>
      </c>
      <c r="AU196" s="213" t="s">
        <v>82</v>
      </c>
      <c r="AY196" s="19" t="s">
        <v>115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9" t="s">
        <v>80</v>
      </c>
      <c r="BK196" s="214">
        <f>ROUND(I196*H196,2)</f>
        <v>0</v>
      </c>
      <c r="BL196" s="19" t="s">
        <v>122</v>
      </c>
      <c r="BM196" s="213" t="s">
        <v>295</v>
      </c>
    </row>
    <row r="197" s="14" customFormat="1">
      <c r="A197" s="14"/>
      <c r="B197" s="231"/>
      <c r="C197" s="232"/>
      <c r="D197" s="222" t="s">
        <v>126</v>
      </c>
      <c r="E197" s="233" t="s">
        <v>19</v>
      </c>
      <c r="F197" s="234" t="s">
        <v>251</v>
      </c>
      <c r="G197" s="232"/>
      <c r="H197" s="235">
        <v>46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1" t="s">
        <v>126</v>
      </c>
      <c r="AU197" s="241" t="s">
        <v>82</v>
      </c>
      <c r="AV197" s="14" t="s">
        <v>82</v>
      </c>
      <c r="AW197" s="14" t="s">
        <v>33</v>
      </c>
      <c r="AX197" s="14" t="s">
        <v>80</v>
      </c>
      <c r="AY197" s="241" t="s">
        <v>115</v>
      </c>
    </row>
    <row r="198" s="14" customFormat="1">
      <c r="A198" s="14"/>
      <c r="B198" s="231"/>
      <c r="C198" s="232"/>
      <c r="D198" s="222" t="s">
        <v>126</v>
      </c>
      <c r="E198" s="232"/>
      <c r="F198" s="234" t="s">
        <v>296</v>
      </c>
      <c r="G198" s="232"/>
      <c r="H198" s="235">
        <v>47.380000000000003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126</v>
      </c>
      <c r="AU198" s="241" t="s">
        <v>82</v>
      </c>
      <c r="AV198" s="14" t="s">
        <v>82</v>
      </c>
      <c r="AW198" s="14" t="s">
        <v>4</v>
      </c>
      <c r="AX198" s="14" t="s">
        <v>80</v>
      </c>
      <c r="AY198" s="241" t="s">
        <v>115</v>
      </c>
    </row>
    <row r="199" s="12" customFormat="1" ht="22.8" customHeight="1">
      <c r="A199" s="12"/>
      <c r="B199" s="186"/>
      <c r="C199" s="187"/>
      <c r="D199" s="188" t="s">
        <v>71</v>
      </c>
      <c r="E199" s="200" t="s">
        <v>167</v>
      </c>
      <c r="F199" s="200" t="s">
        <v>297</v>
      </c>
      <c r="G199" s="187"/>
      <c r="H199" s="187"/>
      <c r="I199" s="190"/>
      <c r="J199" s="201">
        <f>BK199</f>
        <v>0</v>
      </c>
      <c r="K199" s="187"/>
      <c r="L199" s="192"/>
      <c r="M199" s="193"/>
      <c r="N199" s="194"/>
      <c r="O199" s="194"/>
      <c r="P199" s="195">
        <f>SUM(P200:P242)</f>
        <v>0</v>
      </c>
      <c r="Q199" s="194"/>
      <c r="R199" s="195">
        <f>SUM(R200:R242)</f>
        <v>7.1365213999999995</v>
      </c>
      <c r="S199" s="194"/>
      <c r="T199" s="196">
        <f>SUM(T200:T242)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7" t="s">
        <v>80</v>
      </c>
      <c r="AT199" s="198" t="s">
        <v>71</v>
      </c>
      <c r="AU199" s="198" t="s">
        <v>80</v>
      </c>
      <c r="AY199" s="197" t="s">
        <v>115</v>
      </c>
      <c r="BK199" s="199">
        <f>SUM(BK200:BK242)</f>
        <v>0</v>
      </c>
    </row>
    <row r="200" s="2" customFormat="1" ht="16.5" customHeight="1">
      <c r="A200" s="40"/>
      <c r="B200" s="41"/>
      <c r="C200" s="202" t="s">
        <v>298</v>
      </c>
      <c r="D200" s="202" t="s">
        <v>117</v>
      </c>
      <c r="E200" s="203" t="s">
        <v>299</v>
      </c>
      <c r="F200" s="204" t="s">
        <v>300</v>
      </c>
      <c r="G200" s="205" t="s">
        <v>148</v>
      </c>
      <c r="H200" s="206">
        <v>13</v>
      </c>
      <c r="I200" s="207"/>
      <c r="J200" s="208">
        <f>ROUND(I200*H200,2)</f>
        <v>0</v>
      </c>
      <c r="K200" s="204" t="s">
        <v>121</v>
      </c>
      <c r="L200" s="46"/>
      <c r="M200" s="209" t="s">
        <v>19</v>
      </c>
      <c r="N200" s="210" t="s">
        <v>43</v>
      </c>
      <c r="O200" s="86"/>
      <c r="P200" s="211">
        <f>O200*H200</f>
        <v>0</v>
      </c>
      <c r="Q200" s="211">
        <v>0.00020000000000000001</v>
      </c>
      <c r="R200" s="211">
        <f>Q200*H200</f>
        <v>0.0026000000000000003</v>
      </c>
      <c r="S200" s="211">
        <v>0</v>
      </c>
      <c r="T200" s="21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3" t="s">
        <v>122</v>
      </c>
      <c r="AT200" s="213" t="s">
        <v>117</v>
      </c>
      <c r="AU200" s="213" t="s">
        <v>82</v>
      </c>
      <c r="AY200" s="19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9" t="s">
        <v>80</v>
      </c>
      <c r="BK200" s="214">
        <f>ROUND(I200*H200,2)</f>
        <v>0</v>
      </c>
      <c r="BL200" s="19" t="s">
        <v>122</v>
      </c>
      <c r="BM200" s="213" t="s">
        <v>301</v>
      </c>
    </row>
    <row r="201" s="2" customFormat="1">
      <c r="A201" s="40"/>
      <c r="B201" s="41"/>
      <c r="C201" s="42"/>
      <c r="D201" s="215" t="s">
        <v>124</v>
      </c>
      <c r="E201" s="42"/>
      <c r="F201" s="216" t="s">
        <v>302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124</v>
      </c>
      <c r="AU201" s="19" t="s">
        <v>82</v>
      </c>
    </row>
    <row r="202" s="2" customFormat="1" ht="21.75" customHeight="1">
      <c r="A202" s="40"/>
      <c r="B202" s="41"/>
      <c r="C202" s="202" t="s">
        <v>303</v>
      </c>
      <c r="D202" s="202" t="s">
        <v>117</v>
      </c>
      <c r="E202" s="203" t="s">
        <v>304</v>
      </c>
      <c r="F202" s="204" t="s">
        <v>305</v>
      </c>
      <c r="G202" s="205" t="s">
        <v>148</v>
      </c>
      <c r="H202" s="206">
        <v>13</v>
      </c>
      <c r="I202" s="207"/>
      <c r="J202" s="208">
        <f>ROUND(I202*H202,2)</f>
        <v>0</v>
      </c>
      <c r="K202" s="204" t="s">
        <v>19</v>
      </c>
      <c r="L202" s="46"/>
      <c r="M202" s="209" t="s">
        <v>19</v>
      </c>
      <c r="N202" s="210" t="s">
        <v>43</v>
      </c>
      <c r="O202" s="86"/>
      <c r="P202" s="211">
        <f>O202*H202</f>
        <v>0</v>
      </c>
      <c r="Q202" s="211">
        <v>0.00064999999999999997</v>
      </c>
      <c r="R202" s="211">
        <f>Q202*H202</f>
        <v>0.0084499999999999992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122</v>
      </c>
      <c r="AT202" s="213" t="s">
        <v>117</v>
      </c>
      <c r="AU202" s="213" t="s">
        <v>82</v>
      </c>
      <c r="AY202" s="19" t="s">
        <v>115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80</v>
      </c>
      <c r="BK202" s="214">
        <f>ROUND(I202*H202,2)</f>
        <v>0</v>
      </c>
      <c r="BL202" s="19" t="s">
        <v>122</v>
      </c>
      <c r="BM202" s="213" t="s">
        <v>306</v>
      </c>
    </row>
    <row r="203" s="2" customFormat="1" ht="24.15" customHeight="1">
      <c r="A203" s="40"/>
      <c r="B203" s="41"/>
      <c r="C203" s="202" t="s">
        <v>307</v>
      </c>
      <c r="D203" s="202" t="s">
        <v>117</v>
      </c>
      <c r="E203" s="203" t="s">
        <v>308</v>
      </c>
      <c r="F203" s="204" t="s">
        <v>309</v>
      </c>
      <c r="G203" s="205" t="s">
        <v>148</v>
      </c>
      <c r="H203" s="206">
        <v>13</v>
      </c>
      <c r="I203" s="207"/>
      <c r="J203" s="208">
        <f>ROUND(I203*H203,2)</f>
        <v>0</v>
      </c>
      <c r="K203" s="204" t="s">
        <v>121</v>
      </c>
      <c r="L203" s="46"/>
      <c r="M203" s="209" t="s">
        <v>19</v>
      </c>
      <c r="N203" s="210" t="s">
        <v>43</v>
      </c>
      <c r="O203" s="86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122</v>
      </c>
      <c r="AT203" s="213" t="s">
        <v>117</v>
      </c>
      <c r="AU203" s="213" t="s">
        <v>82</v>
      </c>
      <c r="AY203" s="19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80</v>
      </c>
      <c r="BK203" s="214">
        <f>ROUND(I203*H203,2)</f>
        <v>0</v>
      </c>
      <c r="BL203" s="19" t="s">
        <v>122</v>
      </c>
      <c r="BM203" s="213" t="s">
        <v>310</v>
      </c>
    </row>
    <row r="204" s="2" customFormat="1">
      <c r="A204" s="40"/>
      <c r="B204" s="41"/>
      <c r="C204" s="42"/>
      <c r="D204" s="215" t="s">
        <v>124</v>
      </c>
      <c r="E204" s="42"/>
      <c r="F204" s="216" t="s">
        <v>311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82</v>
      </c>
    </row>
    <row r="205" s="2" customFormat="1" ht="24.15" customHeight="1">
      <c r="A205" s="40"/>
      <c r="B205" s="41"/>
      <c r="C205" s="202" t="s">
        <v>312</v>
      </c>
      <c r="D205" s="202" t="s">
        <v>117</v>
      </c>
      <c r="E205" s="203" t="s">
        <v>313</v>
      </c>
      <c r="F205" s="204" t="s">
        <v>314</v>
      </c>
      <c r="G205" s="205" t="s">
        <v>148</v>
      </c>
      <c r="H205" s="206">
        <v>22</v>
      </c>
      <c r="I205" s="207"/>
      <c r="J205" s="208">
        <f>ROUND(I205*H205,2)</f>
        <v>0</v>
      </c>
      <c r="K205" s="204" t="s">
        <v>121</v>
      </c>
      <c r="L205" s="46"/>
      <c r="M205" s="209" t="s">
        <v>19</v>
      </c>
      <c r="N205" s="210" t="s">
        <v>43</v>
      </c>
      <c r="O205" s="86"/>
      <c r="P205" s="211">
        <f>O205*H205</f>
        <v>0</v>
      </c>
      <c r="Q205" s="211">
        <v>0.16850000000000001</v>
      </c>
      <c r="R205" s="211">
        <f>Q205*H205</f>
        <v>3.7070000000000003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122</v>
      </c>
      <c r="AT205" s="213" t="s">
        <v>117</v>
      </c>
      <c r="AU205" s="213" t="s">
        <v>82</v>
      </c>
      <c r="AY205" s="19" t="s">
        <v>115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80</v>
      </c>
      <c r="BK205" s="214">
        <f>ROUND(I205*H205,2)</f>
        <v>0</v>
      </c>
      <c r="BL205" s="19" t="s">
        <v>122</v>
      </c>
      <c r="BM205" s="213" t="s">
        <v>315</v>
      </c>
    </row>
    <row r="206" s="2" customFormat="1">
      <c r="A206" s="40"/>
      <c r="B206" s="41"/>
      <c r="C206" s="42"/>
      <c r="D206" s="215" t="s">
        <v>124</v>
      </c>
      <c r="E206" s="42"/>
      <c r="F206" s="216" t="s">
        <v>316</v>
      </c>
      <c r="G206" s="42"/>
      <c r="H206" s="42"/>
      <c r="I206" s="217"/>
      <c r="J206" s="42"/>
      <c r="K206" s="42"/>
      <c r="L206" s="46"/>
      <c r="M206" s="218"/>
      <c r="N206" s="219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124</v>
      </c>
      <c r="AU206" s="19" t="s">
        <v>82</v>
      </c>
    </row>
    <row r="207" s="13" customFormat="1">
      <c r="A207" s="13"/>
      <c r="B207" s="220"/>
      <c r="C207" s="221"/>
      <c r="D207" s="222" t="s">
        <v>126</v>
      </c>
      <c r="E207" s="223" t="s">
        <v>19</v>
      </c>
      <c r="F207" s="224" t="s">
        <v>317</v>
      </c>
      <c r="G207" s="221"/>
      <c r="H207" s="223" t="s">
        <v>19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126</v>
      </c>
      <c r="AU207" s="230" t="s">
        <v>82</v>
      </c>
      <c r="AV207" s="13" t="s">
        <v>80</v>
      </c>
      <c r="AW207" s="13" t="s">
        <v>33</v>
      </c>
      <c r="AX207" s="13" t="s">
        <v>72</v>
      </c>
      <c r="AY207" s="230" t="s">
        <v>115</v>
      </c>
    </row>
    <row r="208" s="14" customFormat="1">
      <c r="A208" s="14"/>
      <c r="B208" s="231"/>
      <c r="C208" s="232"/>
      <c r="D208" s="222" t="s">
        <v>126</v>
      </c>
      <c r="E208" s="233" t="s">
        <v>19</v>
      </c>
      <c r="F208" s="234" t="s">
        <v>134</v>
      </c>
      <c r="G208" s="232"/>
      <c r="H208" s="235">
        <v>3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1" t="s">
        <v>126</v>
      </c>
      <c r="AU208" s="241" t="s">
        <v>82</v>
      </c>
      <c r="AV208" s="14" t="s">
        <v>82</v>
      </c>
      <c r="AW208" s="14" t="s">
        <v>33</v>
      </c>
      <c r="AX208" s="14" t="s">
        <v>72</v>
      </c>
      <c r="AY208" s="241" t="s">
        <v>115</v>
      </c>
    </row>
    <row r="209" s="13" customFormat="1">
      <c r="A209" s="13"/>
      <c r="B209" s="220"/>
      <c r="C209" s="221"/>
      <c r="D209" s="222" t="s">
        <v>126</v>
      </c>
      <c r="E209" s="223" t="s">
        <v>19</v>
      </c>
      <c r="F209" s="224" t="s">
        <v>318</v>
      </c>
      <c r="G209" s="221"/>
      <c r="H209" s="223" t="s">
        <v>19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126</v>
      </c>
      <c r="AU209" s="230" t="s">
        <v>82</v>
      </c>
      <c r="AV209" s="13" t="s">
        <v>80</v>
      </c>
      <c r="AW209" s="13" t="s">
        <v>33</v>
      </c>
      <c r="AX209" s="13" t="s">
        <v>72</v>
      </c>
      <c r="AY209" s="230" t="s">
        <v>115</v>
      </c>
    </row>
    <row r="210" s="14" customFormat="1">
      <c r="A210" s="14"/>
      <c r="B210" s="231"/>
      <c r="C210" s="232"/>
      <c r="D210" s="222" t="s">
        <v>126</v>
      </c>
      <c r="E210" s="233" t="s">
        <v>19</v>
      </c>
      <c r="F210" s="234" t="s">
        <v>220</v>
      </c>
      <c r="G210" s="232"/>
      <c r="H210" s="235">
        <v>18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126</v>
      </c>
      <c r="AU210" s="241" t="s">
        <v>82</v>
      </c>
      <c r="AV210" s="14" t="s">
        <v>82</v>
      </c>
      <c r="AW210" s="14" t="s">
        <v>33</v>
      </c>
      <c r="AX210" s="14" t="s">
        <v>72</v>
      </c>
      <c r="AY210" s="241" t="s">
        <v>115</v>
      </c>
    </row>
    <row r="211" s="13" customFormat="1">
      <c r="A211" s="13"/>
      <c r="B211" s="220"/>
      <c r="C211" s="221"/>
      <c r="D211" s="222" t="s">
        <v>126</v>
      </c>
      <c r="E211" s="223" t="s">
        <v>19</v>
      </c>
      <c r="F211" s="224" t="s">
        <v>319</v>
      </c>
      <c r="G211" s="221"/>
      <c r="H211" s="223" t="s">
        <v>19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126</v>
      </c>
      <c r="AU211" s="230" t="s">
        <v>82</v>
      </c>
      <c r="AV211" s="13" t="s">
        <v>80</v>
      </c>
      <c r="AW211" s="13" t="s">
        <v>33</v>
      </c>
      <c r="AX211" s="13" t="s">
        <v>72</v>
      </c>
      <c r="AY211" s="230" t="s">
        <v>115</v>
      </c>
    </row>
    <row r="212" s="14" customFormat="1">
      <c r="A212" s="14"/>
      <c r="B212" s="231"/>
      <c r="C212" s="232"/>
      <c r="D212" s="222" t="s">
        <v>126</v>
      </c>
      <c r="E212" s="233" t="s">
        <v>19</v>
      </c>
      <c r="F212" s="234" t="s">
        <v>80</v>
      </c>
      <c r="G212" s="232"/>
      <c r="H212" s="235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126</v>
      </c>
      <c r="AU212" s="241" t="s">
        <v>82</v>
      </c>
      <c r="AV212" s="14" t="s">
        <v>82</v>
      </c>
      <c r="AW212" s="14" t="s">
        <v>33</v>
      </c>
      <c r="AX212" s="14" t="s">
        <v>72</v>
      </c>
      <c r="AY212" s="241" t="s">
        <v>115</v>
      </c>
    </row>
    <row r="213" s="15" customFormat="1">
      <c r="A213" s="15"/>
      <c r="B213" s="242"/>
      <c r="C213" s="243"/>
      <c r="D213" s="222" t="s">
        <v>126</v>
      </c>
      <c r="E213" s="244" t="s">
        <v>19</v>
      </c>
      <c r="F213" s="245" t="s">
        <v>133</v>
      </c>
      <c r="G213" s="243"/>
      <c r="H213" s="246">
        <v>22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2" t="s">
        <v>126</v>
      </c>
      <c r="AU213" s="252" t="s">
        <v>82</v>
      </c>
      <c r="AV213" s="15" t="s">
        <v>122</v>
      </c>
      <c r="AW213" s="15" t="s">
        <v>33</v>
      </c>
      <c r="AX213" s="15" t="s">
        <v>80</v>
      </c>
      <c r="AY213" s="252" t="s">
        <v>115</v>
      </c>
    </row>
    <row r="214" s="2" customFormat="1" ht="16.5" customHeight="1">
      <c r="A214" s="40"/>
      <c r="B214" s="41"/>
      <c r="C214" s="253" t="s">
        <v>320</v>
      </c>
      <c r="D214" s="253" t="s">
        <v>208</v>
      </c>
      <c r="E214" s="254" t="s">
        <v>321</v>
      </c>
      <c r="F214" s="255" t="s">
        <v>322</v>
      </c>
      <c r="G214" s="256" t="s">
        <v>148</v>
      </c>
      <c r="H214" s="257">
        <v>3.1200000000000001</v>
      </c>
      <c r="I214" s="258"/>
      <c r="J214" s="259">
        <f>ROUND(I214*H214,2)</f>
        <v>0</v>
      </c>
      <c r="K214" s="255" t="s">
        <v>121</v>
      </c>
      <c r="L214" s="260"/>
      <c r="M214" s="261" t="s">
        <v>19</v>
      </c>
      <c r="N214" s="262" t="s">
        <v>43</v>
      </c>
      <c r="O214" s="86"/>
      <c r="P214" s="211">
        <f>O214*H214</f>
        <v>0</v>
      </c>
      <c r="Q214" s="211">
        <v>0.080000000000000002</v>
      </c>
      <c r="R214" s="211">
        <f>Q214*H214</f>
        <v>0.24960000000000002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161</v>
      </c>
      <c r="AT214" s="213" t="s">
        <v>208</v>
      </c>
      <c r="AU214" s="213" t="s">
        <v>82</v>
      </c>
      <c r="AY214" s="19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80</v>
      </c>
      <c r="BK214" s="214">
        <f>ROUND(I214*H214,2)</f>
        <v>0</v>
      </c>
      <c r="BL214" s="19" t="s">
        <v>122</v>
      </c>
      <c r="BM214" s="213" t="s">
        <v>323</v>
      </c>
    </row>
    <row r="215" s="14" customFormat="1">
      <c r="A215" s="14"/>
      <c r="B215" s="231"/>
      <c r="C215" s="232"/>
      <c r="D215" s="222" t="s">
        <v>126</v>
      </c>
      <c r="E215" s="233" t="s">
        <v>19</v>
      </c>
      <c r="F215" s="234" t="s">
        <v>134</v>
      </c>
      <c r="G215" s="232"/>
      <c r="H215" s="235">
        <v>3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126</v>
      </c>
      <c r="AU215" s="241" t="s">
        <v>82</v>
      </c>
      <c r="AV215" s="14" t="s">
        <v>82</v>
      </c>
      <c r="AW215" s="14" t="s">
        <v>33</v>
      </c>
      <c r="AX215" s="14" t="s">
        <v>80</v>
      </c>
      <c r="AY215" s="241" t="s">
        <v>115</v>
      </c>
    </row>
    <row r="216" s="14" customFormat="1">
      <c r="A216" s="14"/>
      <c r="B216" s="231"/>
      <c r="C216" s="232"/>
      <c r="D216" s="222" t="s">
        <v>126</v>
      </c>
      <c r="E216" s="232"/>
      <c r="F216" s="234" t="s">
        <v>324</v>
      </c>
      <c r="G216" s="232"/>
      <c r="H216" s="235">
        <v>3.1200000000000001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126</v>
      </c>
      <c r="AU216" s="241" t="s">
        <v>82</v>
      </c>
      <c r="AV216" s="14" t="s">
        <v>82</v>
      </c>
      <c r="AW216" s="14" t="s">
        <v>4</v>
      </c>
      <c r="AX216" s="14" t="s">
        <v>80</v>
      </c>
      <c r="AY216" s="241" t="s">
        <v>115</v>
      </c>
    </row>
    <row r="217" s="2" customFormat="1" ht="16.5" customHeight="1">
      <c r="A217" s="40"/>
      <c r="B217" s="41"/>
      <c r="C217" s="253" t="s">
        <v>325</v>
      </c>
      <c r="D217" s="253" t="s">
        <v>208</v>
      </c>
      <c r="E217" s="254" t="s">
        <v>326</v>
      </c>
      <c r="F217" s="255" t="s">
        <v>327</v>
      </c>
      <c r="G217" s="256" t="s">
        <v>148</v>
      </c>
      <c r="H217" s="257">
        <v>18.359999999999999</v>
      </c>
      <c r="I217" s="258"/>
      <c r="J217" s="259">
        <f>ROUND(I217*H217,2)</f>
        <v>0</v>
      </c>
      <c r="K217" s="255" t="s">
        <v>121</v>
      </c>
      <c r="L217" s="260"/>
      <c r="M217" s="261" t="s">
        <v>19</v>
      </c>
      <c r="N217" s="262" t="s">
        <v>43</v>
      </c>
      <c r="O217" s="86"/>
      <c r="P217" s="211">
        <f>O217*H217</f>
        <v>0</v>
      </c>
      <c r="Q217" s="211">
        <v>0.048300000000000003</v>
      </c>
      <c r="R217" s="211">
        <f>Q217*H217</f>
        <v>0.88678800000000002</v>
      </c>
      <c r="S217" s="211">
        <v>0</v>
      </c>
      <c r="T217" s="21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3" t="s">
        <v>161</v>
      </c>
      <c r="AT217" s="213" t="s">
        <v>208</v>
      </c>
      <c r="AU217" s="213" t="s">
        <v>82</v>
      </c>
      <c r="AY217" s="19" t="s">
        <v>115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9" t="s">
        <v>80</v>
      </c>
      <c r="BK217" s="214">
        <f>ROUND(I217*H217,2)</f>
        <v>0</v>
      </c>
      <c r="BL217" s="19" t="s">
        <v>122</v>
      </c>
      <c r="BM217" s="213" t="s">
        <v>328</v>
      </c>
    </row>
    <row r="218" s="14" customFormat="1">
      <c r="A218" s="14"/>
      <c r="B218" s="231"/>
      <c r="C218" s="232"/>
      <c r="D218" s="222" t="s">
        <v>126</v>
      </c>
      <c r="E218" s="233" t="s">
        <v>19</v>
      </c>
      <c r="F218" s="234" t="s">
        <v>220</v>
      </c>
      <c r="G218" s="232"/>
      <c r="H218" s="235">
        <v>18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126</v>
      </c>
      <c r="AU218" s="241" t="s">
        <v>82</v>
      </c>
      <c r="AV218" s="14" t="s">
        <v>82</v>
      </c>
      <c r="AW218" s="14" t="s">
        <v>33</v>
      </c>
      <c r="AX218" s="14" t="s">
        <v>80</v>
      </c>
      <c r="AY218" s="241" t="s">
        <v>115</v>
      </c>
    </row>
    <row r="219" s="14" customFormat="1">
      <c r="A219" s="14"/>
      <c r="B219" s="231"/>
      <c r="C219" s="232"/>
      <c r="D219" s="222" t="s">
        <v>126</v>
      </c>
      <c r="E219" s="232"/>
      <c r="F219" s="234" t="s">
        <v>329</v>
      </c>
      <c r="G219" s="232"/>
      <c r="H219" s="235">
        <v>18.359999999999999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126</v>
      </c>
      <c r="AU219" s="241" t="s">
        <v>82</v>
      </c>
      <c r="AV219" s="14" t="s">
        <v>82</v>
      </c>
      <c r="AW219" s="14" t="s">
        <v>4</v>
      </c>
      <c r="AX219" s="14" t="s">
        <v>80</v>
      </c>
      <c r="AY219" s="241" t="s">
        <v>115</v>
      </c>
    </row>
    <row r="220" s="2" customFormat="1" ht="16.5" customHeight="1">
      <c r="A220" s="40"/>
      <c r="B220" s="41"/>
      <c r="C220" s="253" t="s">
        <v>330</v>
      </c>
      <c r="D220" s="253" t="s">
        <v>208</v>
      </c>
      <c r="E220" s="254" t="s">
        <v>331</v>
      </c>
      <c r="F220" s="255" t="s">
        <v>332</v>
      </c>
      <c r="G220" s="256" t="s">
        <v>148</v>
      </c>
      <c r="H220" s="257">
        <v>1.02</v>
      </c>
      <c r="I220" s="258"/>
      <c r="J220" s="259">
        <f>ROUND(I220*H220,2)</f>
        <v>0</v>
      </c>
      <c r="K220" s="255" t="s">
        <v>121</v>
      </c>
      <c r="L220" s="260"/>
      <c r="M220" s="261" t="s">
        <v>19</v>
      </c>
      <c r="N220" s="262" t="s">
        <v>43</v>
      </c>
      <c r="O220" s="86"/>
      <c r="P220" s="211">
        <f>O220*H220</f>
        <v>0</v>
      </c>
      <c r="Q220" s="211">
        <v>0.065670000000000006</v>
      </c>
      <c r="R220" s="211">
        <f>Q220*H220</f>
        <v>0.066983400000000012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161</v>
      </c>
      <c r="AT220" s="213" t="s">
        <v>208</v>
      </c>
      <c r="AU220" s="213" t="s">
        <v>82</v>
      </c>
      <c r="AY220" s="19" t="s">
        <v>115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80</v>
      </c>
      <c r="BK220" s="214">
        <f>ROUND(I220*H220,2)</f>
        <v>0</v>
      </c>
      <c r="BL220" s="19" t="s">
        <v>122</v>
      </c>
      <c r="BM220" s="213" t="s">
        <v>333</v>
      </c>
    </row>
    <row r="221" s="14" customFormat="1">
      <c r="A221" s="14"/>
      <c r="B221" s="231"/>
      <c r="C221" s="232"/>
      <c r="D221" s="222" t="s">
        <v>126</v>
      </c>
      <c r="E221" s="233" t="s">
        <v>19</v>
      </c>
      <c r="F221" s="234" t="s">
        <v>80</v>
      </c>
      <c r="G221" s="232"/>
      <c r="H221" s="235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126</v>
      </c>
      <c r="AU221" s="241" t="s">
        <v>82</v>
      </c>
      <c r="AV221" s="14" t="s">
        <v>82</v>
      </c>
      <c r="AW221" s="14" t="s">
        <v>33</v>
      </c>
      <c r="AX221" s="14" t="s">
        <v>80</v>
      </c>
      <c r="AY221" s="241" t="s">
        <v>115</v>
      </c>
    </row>
    <row r="222" s="14" customFormat="1">
      <c r="A222" s="14"/>
      <c r="B222" s="231"/>
      <c r="C222" s="232"/>
      <c r="D222" s="222" t="s">
        <v>126</v>
      </c>
      <c r="E222" s="232"/>
      <c r="F222" s="234" t="s">
        <v>334</v>
      </c>
      <c r="G222" s="232"/>
      <c r="H222" s="235">
        <v>1.02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1" t="s">
        <v>126</v>
      </c>
      <c r="AU222" s="241" t="s">
        <v>82</v>
      </c>
      <c r="AV222" s="14" t="s">
        <v>82</v>
      </c>
      <c r="AW222" s="14" t="s">
        <v>4</v>
      </c>
      <c r="AX222" s="14" t="s">
        <v>80</v>
      </c>
      <c r="AY222" s="241" t="s">
        <v>115</v>
      </c>
    </row>
    <row r="223" s="2" customFormat="1" ht="24.15" customHeight="1">
      <c r="A223" s="40"/>
      <c r="B223" s="41"/>
      <c r="C223" s="202" t="s">
        <v>335</v>
      </c>
      <c r="D223" s="202" t="s">
        <v>117</v>
      </c>
      <c r="E223" s="203" t="s">
        <v>336</v>
      </c>
      <c r="F223" s="204" t="s">
        <v>337</v>
      </c>
      <c r="G223" s="205" t="s">
        <v>148</v>
      </c>
      <c r="H223" s="206">
        <v>12</v>
      </c>
      <c r="I223" s="207"/>
      <c r="J223" s="208">
        <f>ROUND(I223*H223,2)</f>
        <v>0</v>
      </c>
      <c r="K223" s="204" t="s">
        <v>121</v>
      </c>
      <c r="L223" s="46"/>
      <c r="M223" s="209" t="s">
        <v>19</v>
      </c>
      <c r="N223" s="210" t="s">
        <v>43</v>
      </c>
      <c r="O223" s="86"/>
      <c r="P223" s="211">
        <f>O223*H223</f>
        <v>0</v>
      </c>
      <c r="Q223" s="211">
        <v>0.14041999999999999</v>
      </c>
      <c r="R223" s="211">
        <f>Q223*H223</f>
        <v>1.6850399999999999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122</v>
      </c>
      <c r="AT223" s="213" t="s">
        <v>117</v>
      </c>
      <c r="AU223" s="213" t="s">
        <v>82</v>
      </c>
      <c r="AY223" s="19" t="s">
        <v>115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80</v>
      </c>
      <c r="BK223" s="214">
        <f>ROUND(I223*H223,2)</f>
        <v>0</v>
      </c>
      <c r="BL223" s="19" t="s">
        <v>122</v>
      </c>
      <c r="BM223" s="213" t="s">
        <v>338</v>
      </c>
    </row>
    <row r="224" s="2" customFormat="1">
      <c r="A224" s="40"/>
      <c r="B224" s="41"/>
      <c r="C224" s="42"/>
      <c r="D224" s="215" t="s">
        <v>124</v>
      </c>
      <c r="E224" s="42"/>
      <c r="F224" s="216" t="s">
        <v>339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124</v>
      </c>
      <c r="AU224" s="19" t="s">
        <v>82</v>
      </c>
    </row>
    <row r="225" s="13" customFormat="1">
      <c r="A225" s="13"/>
      <c r="B225" s="220"/>
      <c r="C225" s="221"/>
      <c r="D225" s="222" t="s">
        <v>126</v>
      </c>
      <c r="E225" s="223" t="s">
        <v>19</v>
      </c>
      <c r="F225" s="224" t="s">
        <v>340</v>
      </c>
      <c r="G225" s="221"/>
      <c r="H225" s="223" t="s">
        <v>19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0" t="s">
        <v>126</v>
      </c>
      <c r="AU225" s="230" t="s">
        <v>82</v>
      </c>
      <c r="AV225" s="13" t="s">
        <v>80</v>
      </c>
      <c r="AW225" s="13" t="s">
        <v>33</v>
      </c>
      <c r="AX225" s="13" t="s">
        <v>72</v>
      </c>
      <c r="AY225" s="230" t="s">
        <v>115</v>
      </c>
    </row>
    <row r="226" s="14" customFormat="1">
      <c r="A226" s="14"/>
      <c r="B226" s="231"/>
      <c r="C226" s="232"/>
      <c r="D226" s="222" t="s">
        <v>126</v>
      </c>
      <c r="E226" s="233" t="s">
        <v>19</v>
      </c>
      <c r="F226" s="234" t="s">
        <v>8</v>
      </c>
      <c r="G226" s="232"/>
      <c r="H226" s="235">
        <v>12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126</v>
      </c>
      <c r="AU226" s="241" t="s">
        <v>82</v>
      </c>
      <c r="AV226" s="14" t="s">
        <v>82</v>
      </c>
      <c r="AW226" s="14" t="s">
        <v>33</v>
      </c>
      <c r="AX226" s="14" t="s">
        <v>80</v>
      </c>
      <c r="AY226" s="241" t="s">
        <v>115</v>
      </c>
    </row>
    <row r="227" s="2" customFormat="1" ht="16.5" customHeight="1">
      <c r="A227" s="40"/>
      <c r="B227" s="41"/>
      <c r="C227" s="253" t="s">
        <v>341</v>
      </c>
      <c r="D227" s="253" t="s">
        <v>208</v>
      </c>
      <c r="E227" s="254" t="s">
        <v>342</v>
      </c>
      <c r="F227" s="255" t="s">
        <v>343</v>
      </c>
      <c r="G227" s="256" t="s">
        <v>148</v>
      </c>
      <c r="H227" s="257">
        <v>12.24</v>
      </c>
      <c r="I227" s="258"/>
      <c r="J227" s="259">
        <f>ROUND(I227*H227,2)</f>
        <v>0</v>
      </c>
      <c r="K227" s="255" t="s">
        <v>121</v>
      </c>
      <c r="L227" s="260"/>
      <c r="M227" s="261" t="s">
        <v>19</v>
      </c>
      <c r="N227" s="262" t="s">
        <v>43</v>
      </c>
      <c r="O227" s="86"/>
      <c r="P227" s="211">
        <f>O227*H227</f>
        <v>0</v>
      </c>
      <c r="Q227" s="211">
        <v>0.042999999999999997</v>
      </c>
      <c r="R227" s="211">
        <f>Q227*H227</f>
        <v>0.52632000000000001</v>
      </c>
      <c r="S227" s="211">
        <v>0</v>
      </c>
      <c r="T227" s="21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3" t="s">
        <v>161</v>
      </c>
      <c r="AT227" s="213" t="s">
        <v>208</v>
      </c>
      <c r="AU227" s="213" t="s">
        <v>82</v>
      </c>
      <c r="AY227" s="19" t="s">
        <v>115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9" t="s">
        <v>80</v>
      </c>
      <c r="BK227" s="214">
        <f>ROUND(I227*H227,2)</f>
        <v>0</v>
      </c>
      <c r="BL227" s="19" t="s">
        <v>122</v>
      </c>
      <c r="BM227" s="213" t="s">
        <v>344</v>
      </c>
    </row>
    <row r="228" s="14" customFormat="1">
      <c r="A228" s="14"/>
      <c r="B228" s="231"/>
      <c r="C228" s="232"/>
      <c r="D228" s="222" t="s">
        <v>126</v>
      </c>
      <c r="E228" s="232"/>
      <c r="F228" s="234" t="s">
        <v>345</v>
      </c>
      <c r="G228" s="232"/>
      <c r="H228" s="235">
        <v>12.24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126</v>
      </c>
      <c r="AU228" s="241" t="s">
        <v>82</v>
      </c>
      <c r="AV228" s="14" t="s">
        <v>82</v>
      </c>
      <c r="AW228" s="14" t="s">
        <v>4</v>
      </c>
      <c r="AX228" s="14" t="s">
        <v>80</v>
      </c>
      <c r="AY228" s="241" t="s">
        <v>115</v>
      </c>
    </row>
    <row r="229" s="2" customFormat="1" ht="24.15" customHeight="1">
      <c r="A229" s="40"/>
      <c r="B229" s="41"/>
      <c r="C229" s="202" t="s">
        <v>346</v>
      </c>
      <c r="D229" s="202" t="s">
        <v>117</v>
      </c>
      <c r="E229" s="203" t="s">
        <v>347</v>
      </c>
      <c r="F229" s="204" t="s">
        <v>348</v>
      </c>
      <c r="G229" s="205" t="s">
        <v>148</v>
      </c>
      <c r="H229" s="206">
        <v>22</v>
      </c>
      <c r="I229" s="207"/>
      <c r="J229" s="208">
        <f>ROUND(I229*H229,2)</f>
        <v>0</v>
      </c>
      <c r="K229" s="204" t="s">
        <v>121</v>
      </c>
      <c r="L229" s="46"/>
      <c r="M229" s="209" t="s">
        <v>19</v>
      </c>
      <c r="N229" s="210" t="s">
        <v>43</v>
      </c>
      <c r="O229" s="86"/>
      <c r="P229" s="211">
        <f>O229*H229</f>
        <v>0</v>
      </c>
      <c r="Q229" s="211">
        <v>0.00017000000000000001</v>
      </c>
      <c r="R229" s="211">
        <f>Q229*H229</f>
        <v>0.0037400000000000003</v>
      </c>
      <c r="S229" s="211">
        <v>0</v>
      </c>
      <c r="T229" s="21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3" t="s">
        <v>122</v>
      </c>
      <c r="AT229" s="213" t="s">
        <v>117</v>
      </c>
      <c r="AU229" s="213" t="s">
        <v>82</v>
      </c>
      <c r="AY229" s="19" t="s">
        <v>115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9" t="s">
        <v>80</v>
      </c>
      <c r="BK229" s="214">
        <f>ROUND(I229*H229,2)</f>
        <v>0</v>
      </c>
      <c r="BL229" s="19" t="s">
        <v>122</v>
      </c>
      <c r="BM229" s="213" t="s">
        <v>349</v>
      </c>
    </row>
    <row r="230" s="2" customFormat="1">
      <c r="A230" s="40"/>
      <c r="B230" s="41"/>
      <c r="C230" s="42"/>
      <c r="D230" s="215" t="s">
        <v>124</v>
      </c>
      <c r="E230" s="42"/>
      <c r="F230" s="216" t="s">
        <v>350</v>
      </c>
      <c r="G230" s="42"/>
      <c r="H230" s="42"/>
      <c r="I230" s="217"/>
      <c r="J230" s="42"/>
      <c r="K230" s="42"/>
      <c r="L230" s="46"/>
      <c r="M230" s="218"/>
      <c r="N230" s="21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124</v>
      </c>
      <c r="AU230" s="19" t="s">
        <v>82</v>
      </c>
    </row>
    <row r="231" s="2" customFormat="1" ht="16.5" customHeight="1">
      <c r="A231" s="40"/>
      <c r="B231" s="41"/>
      <c r="C231" s="202" t="s">
        <v>351</v>
      </c>
      <c r="D231" s="202" t="s">
        <v>117</v>
      </c>
      <c r="E231" s="203" t="s">
        <v>352</v>
      </c>
      <c r="F231" s="204" t="s">
        <v>353</v>
      </c>
      <c r="G231" s="205" t="s">
        <v>148</v>
      </c>
      <c r="H231" s="206">
        <v>22</v>
      </c>
      <c r="I231" s="207"/>
      <c r="J231" s="208">
        <f>ROUND(I231*H231,2)</f>
        <v>0</v>
      </c>
      <c r="K231" s="204" t="s">
        <v>121</v>
      </c>
      <c r="L231" s="46"/>
      <c r="M231" s="209" t="s">
        <v>19</v>
      </c>
      <c r="N231" s="210" t="s">
        <v>43</v>
      </c>
      <c r="O231" s="86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3" t="s">
        <v>122</v>
      </c>
      <c r="AT231" s="213" t="s">
        <v>117</v>
      </c>
      <c r="AU231" s="213" t="s">
        <v>82</v>
      </c>
      <c r="AY231" s="19" t="s">
        <v>115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9" t="s">
        <v>80</v>
      </c>
      <c r="BK231" s="214">
        <f>ROUND(I231*H231,2)</f>
        <v>0</v>
      </c>
      <c r="BL231" s="19" t="s">
        <v>122</v>
      </c>
      <c r="BM231" s="213" t="s">
        <v>354</v>
      </c>
    </row>
    <row r="232" s="2" customFormat="1">
      <c r="A232" s="40"/>
      <c r="B232" s="41"/>
      <c r="C232" s="42"/>
      <c r="D232" s="215" t="s">
        <v>124</v>
      </c>
      <c r="E232" s="42"/>
      <c r="F232" s="216" t="s">
        <v>355</v>
      </c>
      <c r="G232" s="42"/>
      <c r="H232" s="42"/>
      <c r="I232" s="217"/>
      <c r="J232" s="42"/>
      <c r="K232" s="42"/>
      <c r="L232" s="46"/>
      <c r="M232" s="218"/>
      <c r="N232" s="21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124</v>
      </c>
      <c r="AU232" s="19" t="s">
        <v>82</v>
      </c>
    </row>
    <row r="233" s="2" customFormat="1" ht="16.5" customHeight="1">
      <c r="A233" s="40"/>
      <c r="B233" s="41"/>
      <c r="C233" s="202" t="s">
        <v>356</v>
      </c>
      <c r="D233" s="202" t="s">
        <v>117</v>
      </c>
      <c r="E233" s="203" t="s">
        <v>357</v>
      </c>
      <c r="F233" s="204" t="s">
        <v>358</v>
      </c>
      <c r="G233" s="205" t="s">
        <v>359</v>
      </c>
      <c r="H233" s="206">
        <v>10</v>
      </c>
      <c r="I233" s="207"/>
      <c r="J233" s="208">
        <f>ROUND(I233*H233,2)</f>
        <v>0</v>
      </c>
      <c r="K233" s="204" t="s">
        <v>19</v>
      </c>
      <c r="L233" s="46"/>
      <c r="M233" s="209" t="s">
        <v>19</v>
      </c>
      <c r="N233" s="210" t="s">
        <v>43</v>
      </c>
      <c r="O233" s="86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3" t="s">
        <v>122</v>
      </c>
      <c r="AT233" s="213" t="s">
        <v>117</v>
      </c>
      <c r="AU233" s="213" t="s">
        <v>82</v>
      </c>
      <c r="AY233" s="19" t="s">
        <v>115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9" t="s">
        <v>80</v>
      </c>
      <c r="BK233" s="214">
        <f>ROUND(I233*H233,2)</f>
        <v>0</v>
      </c>
      <c r="BL233" s="19" t="s">
        <v>122</v>
      </c>
      <c r="BM233" s="213" t="s">
        <v>360</v>
      </c>
    </row>
    <row r="234" s="14" customFormat="1">
      <c r="A234" s="14"/>
      <c r="B234" s="231"/>
      <c r="C234" s="232"/>
      <c r="D234" s="222" t="s">
        <v>126</v>
      </c>
      <c r="E234" s="233" t="s">
        <v>19</v>
      </c>
      <c r="F234" s="234" t="s">
        <v>172</v>
      </c>
      <c r="G234" s="232"/>
      <c r="H234" s="235">
        <v>10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126</v>
      </c>
      <c r="AU234" s="241" t="s">
        <v>82</v>
      </c>
      <c r="AV234" s="14" t="s">
        <v>82</v>
      </c>
      <c r="AW234" s="14" t="s">
        <v>33</v>
      </c>
      <c r="AX234" s="14" t="s">
        <v>80</v>
      </c>
      <c r="AY234" s="241" t="s">
        <v>115</v>
      </c>
    </row>
    <row r="235" s="2" customFormat="1" ht="24.15" customHeight="1">
      <c r="A235" s="40"/>
      <c r="B235" s="41"/>
      <c r="C235" s="253" t="s">
        <v>140</v>
      </c>
      <c r="D235" s="253" t="s">
        <v>208</v>
      </c>
      <c r="E235" s="254" t="s">
        <v>361</v>
      </c>
      <c r="F235" s="255" t="s">
        <v>362</v>
      </c>
      <c r="G235" s="256" t="s">
        <v>363</v>
      </c>
      <c r="H235" s="257">
        <v>2</v>
      </c>
      <c r="I235" s="258"/>
      <c r="J235" s="259">
        <f>ROUND(I235*H235,2)</f>
        <v>0</v>
      </c>
      <c r="K235" s="255" t="s">
        <v>19</v>
      </c>
      <c r="L235" s="260"/>
      <c r="M235" s="261" t="s">
        <v>19</v>
      </c>
      <c r="N235" s="262" t="s">
        <v>43</v>
      </c>
      <c r="O235" s="86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3" t="s">
        <v>161</v>
      </c>
      <c r="AT235" s="213" t="s">
        <v>208</v>
      </c>
      <c r="AU235" s="213" t="s">
        <v>82</v>
      </c>
      <c r="AY235" s="19" t="s">
        <v>115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9" t="s">
        <v>80</v>
      </c>
      <c r="BK235" s="214">
        <f>ROUND(I235*H235,2)</f>
        <v>0</v>
      </c>
      <c r="BL235" s="19" t="s">
        <v>122</v>
      </c>
      <c r="BM235" s="213" t="s">
        <v>364</v>
      </c>
    </row>
    <row r="236" s="2" customFormat="1">
      <c r="A236" s="40"/>
      <c r="B236" s="41"/>
      <c r="C236" s="42"/>
      <c r="D236" s="222" t="s">
        <v>365</v>
      </c>
      <c r="E236" s="42"/>
      <c r="F236" s="263" t="s">
        <v>366</v>
      </c>
      <c r="G236" s="42"/>
      <c r="H236" s="42"/>
      <c r="I236" s="217"/>
      <c r="J236" s="42"/>
      <c r="K236" s="42"/>
      <c r="L236" s="46"/>
      <c r="M236" s="218"/>
      <c r="N236" s="219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365</v>
      </c>
      <c r="AU236" s="19" t="s">
        <v>82</v>
      </c>
    </row>
    <row r="237" s="14" customFormat="1">
      <c r="A237" s="14"/>
      <c r="B237" s="231"/>
      <c r="C237" s="232"/>
      <c r="D237" s="222" t="s">
        <v>126</v>
      </c>
      <c r="E237" s="233" t="s">
        <v>19</v>
      </c>
      <c r="F237" s="234" t="s">
        <v>82</v>
      </c>
      <c r="G237" s="232"/>
      <c r="H237" s="235">
        <v>2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126</v>
      </c>
      <c r="AU237" s="241" t="s">
        <v>82</v>
      </c>
      <c r="AV237" s="14" t="s">
        <v>82</v>
      </c>
      <c r="AW237" s="14" t="s">
        <v>33</v>
      </c>
      <c r="AX237" s="14" t="s">
        <v>80</v>
      </c>
      <c r="AY237" s="241" t="s">
        <v>115</v>
      </c>
    </row>
    <row r="238" s="2" customFormat="1" ht="16.5" customHeight="1">
      <c r="A238" s="40"/>
      <c r="B238" s="41"/>
      <c r="C238" s="253" t="s">
        <v>367</v>
      </c>
      <c r="D238" s="253" t="s">
        <v>208</v>
      </c>
      <c r="E238" s="254" t="s">
        <v>368</v>
      </c>
      <c r="F238" s="255" t="s">
        <v>369</v>
      </c>
      <c r="G238" s="256" t="s">
        <v>359</v>
      </c>
      <c r="H238" s="257">
        <v>15</v>
      </c>
      <c r="I238" s="258"/>
      <c r="J238" s="259">
        <f>ROUND(I238*H238,2)</f>
        <v>0</v>
      </c>
      <c r="K238" s="255" t="s">
        <v>19</v>
      </c>
      <c r="L238" s="260"/>
      <c r="M238" s="261" t="s">
        <v>19</v>
      </c>
      <c r="N238" s="262" t="s">
        <v>43</v>
      </c>
      <c r="O238" s="86"/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3" t="s">
        <v>161</v>
      </c>
      <c r="AT238" s="213" t="s">
        <v>208</v>
      </c>
      <c r="AU238" s="213" t="s">
        <v>82</v>
      </c>
      <c r="AY238" s="19" t="s">
        <v>115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9" t="s">
        <v>80</v>
      </c>
      <c r="BK238" s="214">
        <f>ROUND(I238*H238,2)</f>
        <v>0</v>
      </c>
      <c r="BL238" s="19" t="s">
        <v>122</v>
      </c>
      <c r="BM238" s="213" t="s">
        <v>370</v>
      </c>
    </row>
    <row r="239" s="2" customFormat="1">
      <c r="A239" s="40"/>
      <c r="B239" s="41"/>
      <c r="C239" s="42"/>
      <c r="D239" s="222" t="s">
        <v>365</v>
      </c>
      <c r="E239" s="42"/>
      <c r="F239" s="263" t="s">
        <v>371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365</v>
      </c>
      <c r="AU239" s="19" t="s">
        <v>82</v>
      </c>
    </row>
    <row r="240" s="14" customFormat="1">
      <c r="A240" s="14"/>
      <c r="B240" s="231"/>
      <c r="C240" s="232"/>
      <c r="D240" s="222" t="s">
        <v>126</v>
      </c>
      <c r="E240" s="233" t="s">
        <v>19</v>
      </c>
      <c r="F240" s="234" t="s">
        <v>202</v>
      </c>
      <c r="G240" s="232"/>
      <c r="H240" s="235">
        <v>15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126</v>
      </c>
      <c r="AU240" s="241" t="s">
        <v>82</v>
      </c>
      <c r="AV240" s="14" t="s">
        <v>82</v>
      </c>
      <c r="AW240" s="14" t="s">
        <v>33</v>
      </c>
      <c r="AX240" s="14" t="s">
        <v>80</v>
      </c>
      <c r="AY240" s="241" t="s">
        <v>115</v>
      </c>
    </row>
    <row r="241" s="2" customFormat="1" ht="16.5" customHeight="1">
      <c r="A241" s="40"/>
      <c r="B241" s="41"/>
      <c r="C241" s="202" t="s">
        <v>251</v>
      </c>
      <c r="D241" s="202" t="s">
        <v>117</v>
      </c>
      <c r="E241" s="203" t="s">
        <v>372</v>
      </c>
      <c r="F241" s="204" t="s">
        <v>373</v>
      </c>
      <c r="G241" s="205" t="s">
        <v>374</v>
      </c>
      <c r="H241" s="206">
        <v>1</v>
      </c>
      <c r="I241" s="207"/>
      <c r="J241" s="208">
        <f>ROUND(I241*H241,2)</f>
        <v>0</v>
      </c>
      <c r="K241" s="204" t="s">
        <v>19</v>
      </c>
      <c r="L241" s="46"/>
      <c r="M241" s="209" t="s">
        <v>19</v>
      </c>
      <c r="N241" s="210" t="s">
        <v>43</v>
      </c>
      <c r="O241" s="86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122</v>
      </c>
      <c r="AT241" s="213" t="s">
        <v>117</v>
      </c>
      <c r="AU241" s="213" t="s">
        <v>82</v>
      </c>
      <c r="AY241" s="19" t="s">
        <v>115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80</v>
      </c>
      <c r="BK241" s="214">
        <f>ROUND(I241*H241,2)</f>
        <v>0</v>
      </c>
      <c r="BL241" s="19" t="s">
        <v>122</v>
      </c>
      <c r="BM241" s="213" t="s">
        <v>375</v>
      </c>
    </row>
    <row r="242" s="14" customFormat="1">
      <c r="A242" s="14"/>
      <c r="B242" s="231"/>
      <c r="C242" s="232"/>
      <c r="D242" s="222" t="s">
        <v>126</v>
      </c>
      <c r="E242" s="233" t="s">
        <v>19</v>
      </c>
      <c r="F242" s="234" t="s">
        <v>80</v>
      </c>
      <c r="G242" s="232"/>
      <c r="H242" s="235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1" t="s">
        <v>126</v>
      </c>
      <c r="AU242" s="241" t="s">
        <v>82</v>
      </c>
      <c r="AV242" s="14" t="s">
        <v>82</v>
      </c>
      <c r="AW242" s="14" t="s">
        <v>33</v>
      </c>
      <c r="AX242" s="14" t="s">
        <v>80</v>
      </c>
      <c r="AY242" s="241" t="s">
        <v>115</v>
      </c>
    </row>
    <row r="243" s="12" customFormat="1" ht="22.8" customHeight="1">
      <c r="A243" s="12"/>
      <c r="B243" s="186"/>
      <c r="C243" s="187"/>
      <c r="D243" s="188" t="s">
        <v>71</v>
      </c>
      <c r="E243" s="200" t="s">
        <v>376</v>
      </c>
      <c r="F243" s="200" t="s">
        <v>377</v>
      </c>
      <c r="G243" s="187"/>
      <c r="H243" s="187"/>
      <c r="I243" s="190"/>
      <c r="J243" s="201">
        <f>BK243</f>
        <v>0</v>
      </c>
      <c r="K243" s="187"/>
      <c r="L243" s="192"/>
      <c r="M243" s="193"/>
      <c r="N243" s="194"/>
      <c r="O243" s="194"/>
      <c r="P243" s="195">
        <f>SUM(P244:P259)</f>
        <v>0</v>
      </c>
      <c r="Q243" s="194"/>
      <c r="R243" s="195">
        <f>SUM(R244:R259)</f>
        <v>0</v>
      </c>
      <c r="S243" s="194"/>
      <c r="T243" s="196">
        <f>SUM(T244:T259)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97" t="s">
        <v>80</v>
      </c>
      <c r="AT243" s="198" t="s">
        <v>71</v>
      </c>
      <c r="AU243" s="198" t="s">
        <v>80</v>
      </c>
      <c r="AY243" s="197" t="s">
        <v>115</v>
      </c>
      <c r="BK243" s="199">
        <f>SUM(BK244:BK259)</f>
        <v>0</v>
      </c>
    </row>
    <row r="244" s="2" customFormat="1" ht="24.15" customHeight="1">
      <c r="A244" s="40"/>
      <c r="B244" s="41"/>
      <c r="C244" s="202" t="s">
        <v>378</v>
      </c>
      <c r="D244" s="202" t="s">
        <v>117</v>
      </c>
      <c r="E244" s="203" t="s">
        <v>379</v>
      </c>
      <c r="F244" s="204" t="s">
        <v>380</v>
      </c>
      <c r="G244" s="205" t="s">
        <v>192</v>
      </c>
      <c r="H244" s="206">
        <v>55.863999999999997</v>
      </c>
      <c r="I244" s="207"/>
      <c r="J244" s="208">
        <f>ROUND(I244*H244,2)</f>
        <v>0</v>
      </c>
      <c r="K244" s="204" t="s">
        <v>121</v>
      </c>
      <c r="L244" s="46"/>
      <c r="M244" s="209" t="s">
        <v>19</v>
      </c>
      <c r="N244" s="210" t="s">
        <v>43</v>
      </c>
      <c r="O244" s="86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3" t="s">
        <v>122</v>
      </c>
      <c r="AT244" s="213" t="s">
        <v>117</v>
      </c>
      <c r="AU244" s="213" t="s">
        <v>82</v>
      </c>
      <c r="AY244" s="19" t="s">
        <v>115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9" t="s">
        <v>80</v>
      </c>
      <c r="BK244" s="214">
        <f>ROUND(I244*H244,2)</f>
        <v>0</v>
      </c>
      <c r="BL244" s="19" t="s">
        <v>122</v>
      </c>
      <c r="BM244" s="213" t="s">
        <v>381</v>
      </c>
    </row>
    <row r="245" s="2" customFormat="1">
      <c r="A245" s="40"/>
      <c r="B245" s="41"/>
      <c r="C245" s="42"/>
      <c r="D245" s="215" t="s">
        <v>124</v>
      </c>
      <c r="E245" s="42"/>
      <c r="F245" s="216" t="s">
        <v>382</v>
      </c>
      <c r="G245" s="42"/>
      <c r="H245" s="42"/>
      <c r="I245" s="217"/>
      <c r="J245" s="42"/>
      <c r="K245" s="42"/>
      <c r="L245" s="46"/>
      <c r="M245" s="218"/>
      <c r="N245" s="219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124</v>
      </c>
      <c r="AU245" s="19" t="s">
        <v>82</v>
      </c>
    </row>
    <row r="246" s="2" customFormat="1" ht="24.15" customHeight="1">
      <c r="A246" s="40"/>
      <c r="B246" s="41"/>
      <c r="C246" s="202" t="s">
        <v>383</v>
      </c>
      <c r="D246" s="202" t="s">
        <v>117</v>
      </c>
      <c r="E246" s="203" t="s">
        <v>384</v>
      </c>
      <c r="F246" s="204" t="s">
        <v>385</v>
      </c>
      <c r="G246" s="205" t="s">
        <v>192</v>
      </c>
      <c r="H246" s="206">
        <v>1620.056</v>
      </c>
      <c r="I246" s="207"/>
      <c r="J246" s="208">
        <f>ROUND(I246*H246,2)</f>
        <v>0</v>
      </c>
      <c r="K246" s="204" t="s">
        <v>121</v>
      </c>
      <c r="L246" s="46"/>
      <c r="M246" s="209" t="s">
        <v>19</v>
      </c>
      <c r="N246" s="210" t="s">
        <v>43</v>
      </c>
      <c r="O246" s="86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122</v>
      </c>
      <c r="AT246" s="213" t="s">
        <v>117</v>
      </c>
      <c r="AU246" s="213" t="s">
        <v>82</v>
      </c>
      <c r="AY246" s="19" t="s">
        <v>115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80</v>
      </c>
      <c r="BK246" s="214">
        <f>ROUND(I246*H246,2)</f>
        <v>0</v>
      </c>
      <c r="BL246" s="19" t="s">
        <v>122</v>
      </c>
      <c r="BM246" s="213" t="s">
        <v>386</v>
      </c>
    </row>
    <row r="247" s="2" customFormat="1">
      <c r="A247" s="40"/>
      <c r="B247" s="41"/>
      <c r="C247" s="42"/>
      <c r="D247" s="215" t="s">
        <v>124</v>
      </c>
      <c r="E247" s="42"/>
      <c r="F247" s="216" t="s">
        <v>387</v>
      </c>
      <c r="G247" s="42"/>
      <c r="H247" s="42"/>
      <c r="I247" s="217"/>
      <c r="J247" s="42"/>
      <c r="K247" s="42"/>
      <c r="L247" s="46"/>
      <c r="M247" s="218"/>
      <c r="N247" s="21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124</v>
      </c>
      <c r="AU247" s="19" t="s">
        <v>82</v>
      </c>
    </row>
    <row r="248" s="14" customFormat="1">
      <c r="A248" s="14"/>
      <c r="B248" s="231"/>
      <c r="C248" s="232"/>
      <c r="D248" s="222" t="s">
        <v>126</v>
      </c>
      <c r="E248" s="233" t="s">
        <v>19</v>
      </c>
      <c r="F248" s="234" t="s">
        <v>388</v>
      </c>
      <c r="G248" s="232"/>
      <c r="H248" s="235">
        <v>1620.056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1" t="s">
        <v>126</v>
      </c>
      <c r="AU248" s="241" t="s">
        <v>82</v>
      </c>
      <c r="AV248" s="14" t="s">
        <v>82</v>
      </c>
      <c r="AW248" s="14" t="s">
        <v>33</v>
      </c>
      <c r="AX248" s="14" t="s">
        <v>80</v>
      </c>
      <c r="AY248" s="241" t="s">
        <v>115</v>
      </c>
    </row>
    <row r="249" s="2" customFormat="1" ht="16.5" customHeight="1">
      <c r="A249" s="40"/>
      <c r="B249" s="41"/>
      <c r="C249" s="202" t="s">
        <v>389</v>
      </c>
      <c r="D249" s="202" t="s">
        <v>117</v>
      </c>
      <c r="E249" s="203" t="s">
        <v>390</v>
      </c>
      <c r="F249" s="204" t="s">
        <v>391</v>
      </c>
      <c r="G249" s="205" t="s">
        <v>192</v>
      </c>
      <c r="H249" s="206">
        <v>55.863999999999997</v>
      </c>
      <c r="I249" s="207"/>
      <c r="J249" s="208">
        <f>ROUND(I249*H249,2)</f>
        <v>0</v>
      </c>
      <c r="K249" s="204" t="s">
        <v>121</v>
      </c>
      <c r="L249" s="46"/>
      <c r="M249" s="209" t="s">
        <v>19</v>
      </c>
      <c r="N249" s="210" t="s">
        <v>43</v>
      </c>
      <c r="O249" s="86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3" t="s">
        <v>122</v>
      </c>
      <c r="AT249" s="213" t="s">
        <v>117</v>
      </c>
      <c r="AU249" s="213" t="s">
        <v>82</v>
      </c>
      <c r="AY249" s="19" t="s">
        <v>115</v>
      </c>
      <c r="BE249" s="214">
        <f>IF(N249="základní",J249,0)</f>
        <v>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9" t="s">
        <v>80</v>
      </c>
      <c r="BK249" s="214">
        <f>ROUND(I249*H249,2)</f>
        <v>0</v>
      </c>
      <c r="BL249" s="19" t="s">
        <v>122</v>
      </c>
      <c r="BM249" s="213" t="s">
        <v>392</v>
      </c>
    </row>
    <row r="250" s="2" customFormat="1">
      <c r="A250" s="40"/>
      <c r="B250" s="41"/>
      <c r="C250" s="42"/>
      <c r="D250" s="215" t="s">
        <v>124</v>
      </c>
      <c r="E250" s="42"/>
      <c r="F250" s="216" t="s">
        <v>393</v>
      </c>
      <c r="G250" s="42"/>
      <c r="H250" s="42"/>
      <c r="I250" s="217"/>
      <c r="J250" s="42"/>
      <c r="K250" s="42"/>
      <c r="L250" s="46"/>
      <c r="M250" s="218"/>
      <c r="N250" s="219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124</v>
      </c>
      <c r="AU250" s="19" t="s">
        <v>82</v>
      </c>
    </row>
    <row r="251" s="2" customFormat="1" ht="24.15" customHeight="1">
      <c r="A251" s="40"/>
      <c r="B251" s="41"/>
      <c r="C251" s="202" t="s">
        <v>394</v>
      </c>
      <c r="D251" s="202" t="s">
        <v>117</v>
      </c>
      <c r="E251" s="203" t="s">
        <v>395</v>
      </c>
      <c r="F251" s="204" t="s">
        <v>396</v>
      </c>
      <c r="G251" s="205" t="s">
        <v>192</v>
      </c>
      <c r="H251" s="206">
        <v>14.19</v>
      </c>
      <c r="I251" s="207"/>
      <c r="J251" s="208">
        <f>ROUND(I251*H251,2)</f>
        <v>0</v>
      </c>
      <c r="K251" s="204" t="s">
        <v>121</v>
      </c>
      <c r="L251" s="46"/>
      <c r="M251" s="209" t="s">
        <v>19</v>
      </c>
      <c r="N251" s="210" t="s">
        <v>43</v>
      </c>
      <c r="O251" s="86"/>
      <c r="P251" s="211">
        <f>O251*H251</f>
        <v>0</v>
      </c>
      <c r="Q251" s="211">
        <v>0</v>
      </c>
      <c r="R251" s="211">
        <f>Q251*H251</f>
        <v>0</v>
      </c>
      <c r="S251" s="211">
        <v>0</v>
      </c>
      <c r="T251" s="21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3" t="s">
        <v>122</v>
      </c>
      <c r="AT251" s="213" t="s">
        <v>117</v>
      </c>
      <c r="AU251" s="213" t="s">
        <v>82</v>
      </c>
      <c r="AY251" s="19" t="s">
        <v>115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9" t="s">
        <v>80</v>
      </c>
      <c r="BK251" s="214">
        <f>ROUND(I251*H251,2)</f>
        <v>0</v>
      </c>
      <c r="BL251" s="19" t="s">
        <v>122</v>
      </c>
      <c r="BM251" s="213" t="s">
        <v>397</v>
      </c>
    </row>
    <row r="252" s="2" customFormat="1">
      <c r="A252" s="40"/>
      <c r="B252" s="41"/>
      <c r="C252" s="42"/>
      <c r="D252" s="215" t="s">
        <v>124</v>
      </c>
      <c r="E252" s="42"/>
      <c r="F252" s="216" t="s">
        <v>398</v>
      </c>
      <c r="G252" s="42"/>
      <c r="H252" s="42"/>
      <c r="I252" s="217"/>
      <c r="J252" s="42"/>
      <c r="K252" s="42"/>
      <c r="L252" s="46"/>
      <c r="M252" s="218"/>
      <c r="N252" s="21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124</v>
      </c>
      <c r="AU252" s="19" t="s">
        <v>82</v>
      </c>
    </row>
    <row r="253" s="14" customFormat="1">
      <c r="A253" s="14"/>
      <c r="B253" s="231"/>
      <c r="C253" s="232"/>
      <c r="D253" s="222" t="s">
        <v>126</v>
      </c>
      <c r="E253" s="233" t="s">
        <v>19</v>
      </c>
      <c r="F253" s="234" t="s">
        <v>399</v>
      </c>
      <c r="G253" s="232"/>
      <c r="H253" s="235">
        <v>14.19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126</v>
      </c>
      <c r="AU253" s="241" t="s">
        <v>82</v>
      </c>
      <c r="AV253" s="14" t="s">
        <v>82</v>
      </c>
      <c r="AW253" s="14" t="s">
        <v>33</v>
      </c>
      <c r="AX253" s="14" t="s">
        <v>80</v>
      </c>
      <c r="AY253" s="241" t="s">
        <v>115</v>
      </c>
    </row>
    <row r="254" s="2" customFormat="1" ht="24.15" customHeight="1">
      <c r="A254" s="40"/>
      <c r="B254" s="41"/>
      <c r="C254" s="202" t="s">
        <v>400</v>
      </c>
      <c r="D254" s="202" t="s">
        <v>117</v>
      </c>
      <c r="E254" s="203" t="s">
        <v>401</v>
      </c>
      <c r="F254" s="204" t="s">
        <v>191</v>
      </c>
      <c r="G254" s="205" t="s">
        <v>192</v>
      </c>
      <c r="H254" s="206">
        <v>27.77</v>
      </c>
      <c r="I254" s="207"/>
      <c r="J254" s="208">
        <f>ROUND(I254*H254,2)</f>
        <v>0</v>
      </c>
      <c r="K254" s="204" t="s">
        <v>121</v>
      </c>
      <c r="L254" s="46"/>
      <c r="M254" s="209" t="s">
        <v>19</v>
      </c>
      <c r="N254" s="210" t="s">
        <v>43</v>
      </c>
      <c r="O254" s="86"/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3" t="s">
        <v>122</v>
      </c>
      <c r="AT254" s="213" t="s">
        <v>117</v>
      </c>
      <c r="AU254" s="213" t="s">
        <v>82</v>
      </c>
      <c r="AY254" s="19" t="s">
        <v>115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80</v>
      </c>
      <c r="BK254" s="214">
        <f>ROUND(I254*H254,2)</f>
        <v>0</v>
      </c>
      <c r="BL254" s="19" t="s">
        <v>122</v>
      </c>
      <c r="BM254" s="213" t="s">
        <v>402</v>
      </c>
    </row>
    <row r="255" s="2" customFormat="1">
      <c r="A255" s="40"/>
      <c r="B255" s="41"/>
      <c r="C255" s="42"/>
      <c r="D255" s="215" t="s">
        <v>124</v>
      </c>
      <c r="E255" s="42"/>
      <c r="F255" s="216" t="s">
        <v>403</v>
      </c>
      <c r="G255" s="42"/>
      <c r="H255" s="42"/>
      <c r="I255" s="217"/>
      <c r="J255" s="42"/>
      <c r="K255" s="42"/>
      <c r="L255" s="46"/>
      <c r="M255" s="218"/>
      <c r="N255" s="219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124</v>
      </c>
      <c r="AU255" s="19" t="s">
        <v>82</v>
      </c>
    </row>
    <row r="256" s="14" customFormat="1">
      <c r="A256" s="14"/>
      <c r="B256" s="231"/>
      <c r="C256" s="232"/>
      <c r="D256" s="222" t="s">
        <v>126</v>
      </c>
      <c r="E256" s="233" t="s">
        <v>19</v>
      </c>
      <c r="F256" s="234" t="s">
        <v>404</v>
      </c>
      <c r="G256" s="232"/>
      <c r="H256" s="235">
        <v>27.77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126</v>
      </c>
      <c r="AU256" s="241" t="s">
        <v>82</v>
      </c>
      <c r="AV256" s="14" t="s">
        <v>82</v>
      </c>
      <c r="AW256" s="14" t="s">
        <v>33</v>
      </c>
      <c r="AX256" s="14" t="s">
        <v>80</v>
      </c>
      <c r="AY256" s="241" t="s">
        <v>115</v>
      </c>
    </row>
    <row r="257" s="2" customFormat="1" ht="24.15" customHeight="1">
      <c r="A257" s="40"/>
      <c r="B257" s="41"/>
      <c r="C257" s="202" t="s">
        <v>405</v>
      </c>
      <c r="D257" s="202" t="s">
        <v>117</v>
      </c>
      <c r="E257" s="203" t="s">
        <v>406</v>
      </c>
      <c r="F257" s="204" t="s">
        <v>407</v>
      </c>
      <c r="G257" s="205" t="s">
        <v>192</v>
      </c>
      <c r="H257" s="206">
        <v>13.904</v>
      </c>
      <c r="I257" s="207"/>
      <c r="J257" s="208">
        <f>ROUND(I257*H257,2)</f>
        <v>0</v>
      </c>
      <c r="K257" s="204" t="s">
        <v>121</v>
      </c>
      <c r="L257" s="46"/>
      <c r="M257" s="209" t="s">
        <v>19</v>
      </c>
      <c r="N257" s="210" t="s">
        <v>43</v>
      </c>
      <c r="O257" s="86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3" t="s">
        <v>122</v>
      </c>
      <c r="AT257" s="213" t="s">
        <v>117</v>
      </c>
      <c r="AU257" s="213" t="s">
        <v>82</v>
      </c>
      <c r="AY257" s="19" t="s">
        <v>115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9" t="s">
        <v>80</v>
      </c>
      <c r="BK257" s="214">
        <f>ROUND(I257*H257,2)</f>
        <v>0</v>
      </c>
      <c r="BL257" s="19" t="s">
        <v>122</v>
      </c>
      <c r="BM257" s="213" t="s">
        <v>408</v>
      </c>
    </row>
    <row r="258" s="2" customFormat="1">
      <c r="A258" s="40"/>
      <c r="B258" s="41"/>
      <c r="C258" s="42"/>
      <c r="D258" s="215" t="s">
        <v>124</v>
      </c>
      <c r="E258" s="42"/>
      <c r="F258" s="216" t="s">
        <v>409</v>
      </c>
      <c r="G258" s="42"/>
      <c r="H258" s="42"/>
      <c r="I258" s="217"/>
      <c r="J258" s="42"/>
      <c r="K258" s="42"/>
      <c r="L258" s="46"/>
      <c r="M258" s="218"/>
      <c r="N258" s="21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124</v>
      </c>
      <c r="AU258" s="19" t="s">
        <v>82</v>
      </c>
    </row>
    <row r="259" s="14" customFormat="1">
      <c r="A259" s="14"/>
      <c r="B259" s="231"/>
      <c r="C259" s="232"/>
      <c r="D259" s="222" t="s">
        <v>126</v>
      </c>
      <c r="E259" s="233" t="s">
        <v>19</v>
      </c>
      <c r="F259" s="234" t="s">
        <v>410</v>
      </c>
      <c r="G259" s="232"/>
      <c r="H259" s="235">
        <v>13.904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1" t="s">
        <v>126</v>
      </c>
      <c r="AU259" s="241" t="s">
        <v>82</v>
      </c>
      <c r="AV259" s="14" t="s">
        <v>82</v>
      </c>
      <c r="AW259" s="14" t="s">
        <v>33</v>
      </c>
      <c r="AX259" s="14" t="s">
        <v>80</v>
      </c>
      <c r="AY259" s="241" t="s">
        <v>115</v>
      </c>
    </row>
    <row r="260" s="12" customFormat="1" ht="22.8" customHeight="1">
      <c r="A260" s="12"/>
      <c r="B260" s="186"/>
      <c r="C260" s="187"/>
      <c r="D260" s="188" t="s">
        <v>71</v>
      </c>
      <c r="E260" s="200" t="s">
        <v>411</v>
      </c>
      <c r="F260" s="200" t="s">
        <v>412</v>
      </c>
      <c r="G260" s="187"/>
      <c r="H260" s="187"/>
      <c r="I260" s="190"/>
      <c r="J260" s="201">
        <f>BK260</f>
        <v>0</v>
      </c>
      <c r="K260" s="187"/>
      <c r="L260" s="192"/>
      <c r="M260" s="193"/>
      <c r="N260" s="194"/>
      <c r="O260" s="194"/>
      <c r="P260" s="195">
        <f>SUM(P261:P262)</f>
        <v>0</v>
      </c>
      <c r="Q260" s="194"/>
      <c r="R260" s="195">
        <f>SUM(R261:R262)</f>
        <v>0</v>
      </c>
      <c r="S260" s="194"/>
      <c r="T260" s="196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7" t="s">
        <v>80</v>
      </c>
      <c r="AT260" s="198" t="s">
        <v>71</v>
      </c>
      <c r="AU260" s="198" t="s">
        <v>80</v>
      </c>
      <c r="AY260" s="197" t="s">
        <v>115</v>
      </c>
      <c r="BK260" s="199">
        <f>SUM(BK261:BK262)</f>
        <v>0</v>
      </c>
    </row>
    <row r="261" s="2" customFormat="1" ht="24.15" customHeight="1">
      <c r="A261" s="40"/>
      <c r="B261" s="41"/>
      <c r="C261" s="202" t="s">
        <v>413</v>
      </c>
      <c r="D261" s="202" t="s">
        <v>117</v>
      </c>
      <c r="E261" s="203" t="s">
        <v>414</v>
      </c>
      <c r="F261" s="204" t="s">
        <v>415</v>
      </c>
      <c r="G261" s="205" t="s">
        <v>192</v>
      </c>
      <c r="H261" s="206">
        <v>25.388999999999999</v>
      </c>
      <c r="I261" s="207"/>
      <c r="J261" s="208">
        <f>ROUND(I261*H261,2)</f>
        <v>0</v>
      </c>
      <c r="K261" s="204" t="s">
        <v>121</v>
      </c>
      <c r="L261" s="46"/>
      <c r="M261" s="209" t="s">
        <v>19</v>
      </c>
      <c r="N261" s="210" t="s">
        <v>43</v>
      </c>
      <c r="O261" s="86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3" t="s">
        <v>122</v>
      </c>
      <c r="AT261" s="213" t="s">
        <v>117</v>
      </c>
      <c r="AU261" s="213" t="s">
        <v>82</v>
      </c>
      <c r="AY261" s="19" t="s">
        <v>115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9" t="s">
        <v>80</v>
      </c>
      <c r="BK261" s="214">
        <f>ROUND(I261*H261,2)</f>
        <v>0</v>
      </c>
      <c r="BL261" s="19" t="s">
        <v>122</v>
      </c>
      <c r="BM261" s="213" t="s">
        <v>416</v>
      </c>
    </row>
    <row r="262" s="2" customFormat="1">
      <c r="A262" s="40"/>
      <c r="B262" s="41"/>
      <c r="C262" s="42"/>
      <c r="D262" s="215" t="s">
        <v>124</v>
      </c>
      <c r="E262" s="42"/>
      <c r="F262" s="216" t="s">
        <v>417</v>
      </c>
      <c r="G262" s="42"/>
      <c r="H262" s="42"/>
      <c r="I262" s="217"/>
      <c r="J262" s="42"/>
      <c r="K262" s="42"/>
      <c r="L262" s="46"/>
      <c r="M262" s="218"/>
      <c r="N262" s="21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124</v>
      </c>
      <c r="AU262" s="19" t="s">
        <v>82</v>
      </c>
    </row>
    <row r="263" s="12" customFormat="1" ht="25.92" customHeight="1">
      <c r="A263" s="12"/>
      <c r="B263" s="186"/>
      <c r="C263" s="187"/>
      <c r="D263" s="188" t="s">
        <v>71</v>
      </c>
      <c r="E263" s="189" t="s">
        <v>418</v>
      </c>
      <c r="F263" s="189" t="s">
        <v>419</v>
      </c>
      <c r="G263" s="187"/>
      <c r="H263" s="187"/>
      <c r="I263" s="190"/>
      <c r="J263" s="191">
        <f>BK263</f>
        <v>0</v>
      </c>
      <c r="K263" s="187"/>
      <c r="L263" s="192"/>
      <c r="M263" s="193"/>
      <c r="N263" s="194"/>
      <c r="O263" s="194"/>
      <c r="P263" s="195">
        <f>P264+P278+P283</f>
        <v>0</v>
      </c>
      <c r="Q263" s="194"/>
      <c r="R263" s="195">
        <f>R264+R278+R283</f>
        <v>0</v>
      </c>
      <c r="S263" s="194"/>
      <c r="T263" s="196">
        <f>T264+T278+T283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7" t="s">
        <v>145</v>
      </c>
      <c r="AT263" s="198" t="s">
        <v>71</v>
      </c>
      <c r="AU263" s="198" t="s">
        <v>72</v>
      </c>
      <c r="AY263" s="197" t="s">
        <v>115</v>
      </c>
      <c r="BK263" s="199">
        <f>BK264+BK278+BK283</f>
        <v>0</v>
      </c>
    </row>
    <row r="264" s="12" customFormat="1" ht="22.8" customHeight="1">
      <c r="A264" s="12"/>
      <c r="B264" s="186"/>
      <c r="C264" s="187"/>
      <c r="D264" s="188" t="s">
        <v>71</v>
      </c>
      <c r="E264" s="200" t="s">
        <v>420</v>
      </c>
      <c r="F264" s="200" t="s">
        <v>421</v>
      </c>
      <c r="G264" s="187"/>
      <c r="H264" s="187"/>
      <c r="I264" s="190"/>
      <c r="J264" s="201">
        <f>BK264</f>
        <v>0</v>
      </c>
      <c r="K264" s="187"/>
      <c r="L264" s="192"/>
      <c r="M264" s="193"/>
      <c r="N264" s="194"/>
      <c r="O264" s="194"/>
      <c r="P264" s="195">
        <f>SUM(P265:P277)</f>
        <v>0</v>
      </c>
      <c r="Q264" s="194"/>
      <c r="R264" s="195">
        <f>SUM(R265:R277)</f>
        <v>0</v>
      </c>
      <c r="S264" s="194"/>
      <c r="T264" s="196">
        <f>SUM(T265:T277)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7" t="s">
        <v>145</v>
      </c>
      <c r="AT264" s="198" t="s">
        <v>71</v>
      </c>
      <c r="AU264" s="198" t="s">
        <v>80</v>
      </c>
      <c r="AY264" s="197" t="s">
        <v>115</v>
      </c>
      <c r="BK264" s="199">
        <f>SUM(BK265:BK277)</f>
        <v>0</v>
      </c>
    </row>
    <row r="265" s="2" customFormat="1" ht="16.5" customHeight="1">
      <c r="A265" s="40"/>
      <c r="B265" s="41"/>
      <c r="C265" s="202" t="s">
        <v>422</v>
      </c>
      <c r="D265" s="202" t="s">
        <v>117</v>
      </c>
      <c r="E265" s="203" t="s">
        <v>423</v>
      </c>
      <c r="F265" s="204" t="s">
        <v>424</v>
      </c>
      <c r="G265" s="205" t="s">
        <v>425</v>
      </c>
      <c r="H265" s="206">
        <v>10</v>
      </c>
      <c r="I265" s="207"/>
      <c r="J265" s="208">
        <f>ROUND(I265*H265,2)</f>
        <v>0</v>
      </c>
      <c r="K265" s="204" t="s">
        <v>19</v>
      </c>
      <c r="L265" s="46"/>
      <c r="M265" s="209" t="s">
        <v>19</v>
      </c>
      <c r="N265" s="210" t="s">
        <v>43</v>
      </c>
      <c r="O265" s="86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426</v>
      </c>
      <c r="AT265" s="213" t="s">
        <v>117</v>
      </c>
      <c r="AU265" s="213" t="s">
        <v>82</v>
      </c>
      <c r="AY265" s="19" t="s">
        <v>115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80</v>
      </c>
      <c r="BK265" s="214">
        <f>ROUND(I265*H265,2)</f>
        <v>0</v>
      </c>
      <c r="BL265" s="19" t="s">
        <v>426</v>
      </c>
      <c r="BM265" s="213" t="s">
        <v>427</v>
      </c>
    </row>
    <row r="266" s="2" customFormat="1">
      <c r="A266" s="40"/>
      <c r="B266" s="41"/>
      <c r="C266" s="42"/>
      <c r="D266" s="222" t="s">
        <v>365</v>
      </c>
      <c r="E266" s="42"/>
      <c r="F266" s="263" t="s">
        <v>428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365</v>
      </c>
      <c r="AU266" s="19" t="s">
        <v>82</v>
      </c>
    </row>
    <row r="267" s="2" customFormat="1" ht="16.5" customHeight="1">
      <c r="A267" s="40"/>
      <c r="B267" s="41"/>
      <c r="C267" s="202" t="s">
        <v>429</v>
      </c>
      <c r="D267" s="202" t="s">
        <v>117</v>
      </c>
      <c r="E267" s="203" t="s">
        <v>430</v>
      </c>
      <c r="F267" s="204" t="s">
        <v>431</v>
      </c>
      <c r="G267" s="205" t="s">
        <v>425</v>
      </c>
      <c r="H267" s="206">
        <v>10</v>
      </c>
      <c r="I267" s="207"/>
      <c r="J267" s="208">
        <f>ROUND(I267*H267,2)</f>
        <v>0</v>
      </c>
      <c r="K267" s="204" t="s">
        <v>19</v>
      </c>
      <c r="L267" s="46"/>
      <c r="M267" s="209" t="s">
        <v>19</v>
      </c>
      <c r="N267" s="210" t="s">
        <v>43</v>
      </c>
      <c r="O267" s="86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426</v>
      </c>
      <c r="AT267" s="213" t="s">
        <v>117</v>
      </c>
      <c r="AU267" s="213" t="s">
        <v>82</v>
      </c>
      <c r="AY267" s="19" t="s">
        <v>115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80</v>
      </c>
      <c r="BK267" s="214">
        <f>ROUND(I267*H267,2)</f>
        <v>0</v>
      </c>
      <c r="BL267" s="19" t="s">
        <v>426</v>
      </c>
      <c r="BM267" s="213" t="s">
        <v>432</v>
      </c>
    </row>
    <row r="268" s="2" customFormat="1">
      <c r="A268" s="40"/>
      <c r="B268" s="41"/>
      <c r="C268" s="42"/>
      <c r="D268" s="222" t="s">
        <v>365</v>
      </c>
      <c r="E268" s="42"/>
      <c r="F268" s="263" t="s">
        <v>433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365</v>
      </c>
      <c r="AU268" s="19" t="s">
        <v>82</v>
      </c>
    </row>
    <row r="269" s="2" customFormat="1" ht="16.5" customHeight="1">
      <c r="A269" s="40"/>
      <c r="B269" s="41"/>
      <c r="C269" s="202" t="s">
        <v>434</v>
      </c>
      <c r="D269" s="202" t="s">
        <v>117</v>
      </c>
      <c r="E269" s="203" t="s">
        <v>435</v>
      </c>
      <c r="F269" s="204" t="s">
        <v>436</v>
      </c>
      <c r="G269" s="205" t="s">
        <v>425</v>
      </c>
      <c r="H269" s="206">
        <v>10</v>
      </c>
      <c r="I269" s="207"/>
      <c r="J269" s="208">
        <f>ROUND(I269*H269,2)</f>
        <v>0</v>
      </c>
      <c r="K269" s="204" t="s">
        <v>19</v>
      </c>
      <c r="L269" s="46"/>
      <c r="M269" s="209" t="s">
        <v>19</v>
      </c>
      <c r="N269" s="210" t="s">
        <v>43</v>
      </c>
      <c r="O269" s="86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3" t="s">
        <v>426</v>
      </c>
      <c r="AT269" s="213" t="s">
        <v>117</v>
      </c>
      <c r="AU269" s="213" t="s">
        <v>82</v>
      </c>
      <c r="AY269" s="19" t="s">
        <v>115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80</v>
      </c>
      <c r="BK269" s="214">
        <f>ROUND(I269*H269,2)</f>
        <v>0</v>
      </c>
      <c r="BL269" s="19" t="s">
        <v>426</v>
      </c>
      <c r="BM269" s="213" t="s">
        <v>437</v>
      </c>
    </row>
    <row r="270" s="2" customFormat="1">
      <c r="A270" s="40"/>
      <c r="B270" s="41"/>
      <c r="C270" s="42"/>
      <c r="D270" s="222" t="s">
        <v>365</v>
      </c>
      <c r="E270" s="42"/>
      <c r="F270" s="263" t="s">
        <v>433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365</v>
      </c>
      <c r="AU270" s="19" t="s">
        <v>82</v>
      </c>
    </row>
    <row r="271" s="2" customFormat="1" ht="16.5" customHeight="1">
      <c r="A271" s="40"/>
      <c r="B271" s="41"/>
      <c r="C271" s="202" t="s">
        <v>438</v>
      </c>
      <c r="D271" s="202" t="s">
        <v>117</v>
      </c>
      <c r="E271" s="203" t="s">
        <v>439</v>
      </c>
      <c r="F271" s="204" t="s">
        <v>440</v>
      </c>
      <c r="G271" s="205" t="s">
        <v>425</v>
      </c>
      <c r="H271" s="206">
        <v>10</v>
      </c>
      <c r="I271" s="207"/>
      <c r="J271" s="208">
        <f>ROUND(I271*H271,2)</f>
        <v>0</v>
      </c>
      <c r="K271" s="204" t="s">
        <v>19</v>
      </c>
      <c r="L271" s="46"/>
      <c r="M271" s="209" t="s">
        <v>19</v>
      </c>
      <c r="N271" s="210" t="s">
        <v>43</v>
      </c>
      <c r="O271" s="86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3" t="s">
        <v>426</v>
      </c>
      <c r="AT271" s="213" t="s">
        <v>117</v>
      </c>
      <c r="AU271" s="213" t="s">
        <v>82</v>
      </c>
      <c r="AY271" s="19" t="s">
        <v>115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9" t="s">
        <v>80</v>
      </c>
      <c r="BK271" s="214">
        <f>ROUND(I271*H271,2)</f>
        <v>0</v>
      </c>
      <c r="BL271" s="19" t="s">
        <v>426</v>
      </c>
      <c r="BM271" s="213" t="s">
        <v>441</v>
      </c>
    </row>
    <row r="272" s="2" customFormat="1">
      <c r="A272" s="40"/>
      <c r="B272" s="41"/>
      <c r="C272" s="42"/>
      <c r="D272" s="222" t="s">
        <v>365</v>
      </c>
      <c r="E272" s="42"/>
      <c r="F272" s="263" t="s">
        <v>433</v>
      </c>
      <c r="G272" s="42"/>
      <c r="H272" s="42"/>
      <c r="I272" s="217"/>
      <c r="J272" s="42"/>
      <c r="K272" s="42"/>
      <c r="L272" s="46"/>
      <c r="M272" s="218"/>
      <c r="N272" s="21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365</v>
      </c>
      <c r="AU272" s="19" t="s">
        <v>82</v>
      </c>
    </row>
    <row r="273" s="2" customFormat="1" ht="16.5" customHeight="1">
      <c r="A273" s="40"/>
      <c r="B273" s="41"/>
      <c r="C273" s="202" t="s">
        <v>442</v>
      </c>
      <c r="D273" s="202" t="s">
        <v>117</v>
      </c>
      <c r="E273" s="203" t="s">
        <v>443</v>
      </c>
      <c r="F273" s="204" t="s">
        <v>444</v>
      </c>
      <c r="G273" s="205" t="s">
        <v>374</v>
      </c>
      <c r="H273" s="206">
        <v>1</v>
      </c>
      <c r="I273" s="207"/>
      <c r="J273" s="208">
        <f>ROUND(I273*H273,2)</f>
        <v>0</v>
      </c>
      <c r="K273" s="204" t="s">
        <v>121</v>
      </c>
      <c r="L273" s="46"/>
      <c r="M273" s="209" t="s">
        <v>19</v>
      </c>
      <c r="N273" s="210" t="s">
        <v>43</v>
      </c>
      <c r="O273" s="86"/>
      <c r="P273" s="211">
        <f>O273*H273</f>
        <v>0</v>
      </c>
      <c r="Q273" s="211">
        <v>0</v>
      </c>
      <c r="R273" s="211">
        <f>Q273*H273</f>
        <v>0</v>
      </c>
      <c r="S273" s="211">
        <v>0</v>
      </c>
      <c r="T273" s="21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3" t="s">
        <v>426</v>
      </c>
      <c r="AT273" s="213" t="s">
        <v>117</v>
      </c>
      <c r="AU273" s="213" t="s">
        <v>82</v>
      </c>
      <c r="AY273" s="19" t="s">
        <v>115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9" t="s">
        <v>80</v>
      </c>
      <c r="BK273" s="214">
        <f>ROUND(I273*H273,2)</f>
        <v>0</v>
      </c>
      <c r="BL273" s="19" t="s">
        <v>426</v>
      </c>
      <c r="BM273" s="213" t="s">
        <v>445</v>
      </c>
    </row>
    <row r="274" s="2" customFormat="1">
      <c r="A274" s="40"/>
      <c r="B274" s="41"/>
      <c r="C274" s="42"/>
      <c r="D274" s="215" t="s">
        <v>124</v>
      </c>
      <c r="E274" s="42"/>
      <c r="F274" s="216" t="s">
        <v>446</v>
      </c>
      <c r="G274" s="42"/>
      <c r="H274" s="42"/>
      <c r="I274" s="217"/>
      <c r="J274" s="42"/>
      <c r="K274" s="42"/>
      <c r="L274" s="46"/>
      <c r="M274" s="218"/>
      <c r="N274" s="21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124</v>
      </c>
      <c r="AU274" s="19" t="s">
        <v>82</v>
      </c>
    </row>
    <row r="275" s="2" customFormat="1">
      <c r="A275" s="40"/>
      <c r="B275" s="41"/>
      <c r="C275" s="42"/>
      <c r="D275" s="222" t="s">
        <v>365</v>
      </c>
      <c r="E275" s="42"/>
      <c r="F275" s="263" t="s">
        <v>447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365</v>
      </c>
      <c r="AU275" s="19" t="s">
        <v>82</v>
      </c>
    </row>
    <row r="276" s="2" customFormat="1" ht="16.5" customHeight="1">
      <c r="A276" s="40"/>
      <c r="B276" s="41"/>
      <c r="C276" s="202" t="s">
        <v>448</v>
      </c>
      <c r="D276" s="202" t="s">
        <v>117</v>
      </c>
      <c r="E276" s="203" t="s">
        <v>449</v>
      </c>
      <c r="F276" s="204" t="s">
        <v>450</v>
      </c>
      <c r="G276" s="205" t="s">
        <v>425</v>
      </c>
      <c r="H276" s="206">
        <v>15</v>
      </c>
      <c r="I276" s="207"/>
      <c r="J276" s="208">
        <f>ROUND(I276*H276,2)</f>
        <v>0</v>
      </c>
      <c r="K276" s="204" t="s">
        <v>19</v>
      </c>
      <c r="L276" s="46"/>
      <c r="M276" s="209" t="s">
        <v>19</v>
      </c>
      <c r="N276" s="210" t="s">
        <v>43</v>
      </c>
      <c r="O276" s="86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3" t="s">
        <v>426</v>
      </c>
      <c r="AT276" s="213" t="s">
        <v>117</v>
      </c>
      <c r="AU276" s="213" t="s">
        <v>82</v>
      </c>
      <c r="AY276" s="19" t="s">
        <v>115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9" t="s">
        <v>80</v>
      </c>
      <c r="BK276" s="214">
        <f>ROUND(I276*H276,2)</f>
        <v>0</v>
      </c>
      <c r="BL276" s="19" t="s">
        <v>426</v>
      </c>
      <c r="BM276" s="213" t="s">
        <v>451</v>
      </c>
    </row>
    <row r="277" s="2" customFormat="1">
      <c r="A277" s="40"/>
      <c r="B277" s="41"/>
      <c r="C277" s="42"/>
      <c r="D277" s="222" t="s">
        <v>365</v>
      </c>
      <c r="E277" s="42"/>
      <c r="F277" s="263" t="s">
        <v>452</v>
      </c>
      <c r="G277" s="42"/>
      <c r="H277" s="42"/>
      <c r="I277" s="217"/>
      <c r="J277" s="42"/>
      <c r="K277" s="42"/>
      <c r="L277" s="46"/>
      <c r="M277" s="218"/>
      <c r="N277" s="21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365</v>
      </c>
      <c r="AU277" s="19" t="s">
        <v>82</v>
      </c>
    </row>
    <row r="278" s="12" customFormat="1" ht="22.8" customHeight="1">
      <c r="A278" s="12"/>
      <c r="B278" s="186"/>
      <c r="C278" s="187"/>
      <c r="D278" s="188" t="s">
        <v>71</v>
      </c>
      <c r="E278" s="200" t="s">
        <v>453</v>
      </c>
      <c r="F278" s="200" t="s">
        <v>454</v>
      </c>
      <c r="G278" s="187"/>
      <c r="H278" s="187"/>
      <c r="I278" s="190"/>
      <c r="J278" s="201">
        <f>BK278</f>
        <v>0</v>
      </c>
      <c r="K278" s="187"/>
      <c r="L278" s="192"/>
      <c r="M278" s="193"/>
      <c r="N278" s="194"/>
      <c r="O278" s="194"/>
      <c r="P278" s="195">
        <f>SUM(P279:P282)</f>
        <v>0</v>
      </c>
      <c r="Q278" s="194"/>
      <c r="R278" s="195">
        <f>SUM(R279:R282)</f>
        <v>0</v>
      </c>
      <c r="S278" s="194"/>
      <c r="T278" s="196">
        <f>SUM(T279:T282)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7" t="s">
        <v>145</v>
      </c>
      <c r="AT278" s="198" t="s">
        <v>71</v>
      </c>
      <c r="AU278" s="198" t="s">
        <v>80</v>
      </c>
      <c r="AY278" s="197" t="s">
        <v>115</v>
      </c>
      <c r="BK278" s="199">
        <f>SUM(BK279:BK282)</f>
        <v>0</v>
      </c>
    </row>
    <row r="279" s="2" customFormat="1" ht="16.5" customHeight="1">
      <c r="A279" s="40"/>
      <c r="B279" s="41"/>
      <c r="C279" s="202" t="s">
        <v>455</v>
      </c>
      <c r="D279" s="202" t="s">
        <v>117</v>
      </c>
      <c r="E279" s="203" t="s">
        <v>456</v>
      </c>
      <c r="F279" s="204" t="s">
        <v>454</v>
      </c>
      <c r="G279" s="205" t="s">
        <v>374</v>
      </c>
      <c r="H279" s="206">
        <v>1</v>
      </c>
      <c r="I279" s="207"/>
      <c r="J279" s="208">
        <f>ROUND(I279*H279,2)</f>
        <v>0</v>
      </c>
      <c r="K279" s="204" t="s">
        <v>19</v>
      </c>
      <c r="L279" s="46"/>
      <c r="M279" s="209" t="s">
        <v>19</v>
      </c>
      <c r="N279" s="210" t="s">
        <v>43</v>
      </c>
      <c r="O279" s="86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3" t="s">
        <v>426</v>
      </c>
      <c r="AT279" s="213" t="s">
        <v>117</v>
      </c>
      <c r="AU279" s="213" t="s">
        <v>82</v>
      </c>
      <c r="AY279" s="19" t="s">
        <v>115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9" t="s">
        <v>80</v>
      </c>
      <c r="BK279" s="214">
        <f>ROUND(I279*H279,2)</f>
        <v>0</v>
      </c>
      <c r="BL279" s="19" t="s">
        <v>426</v>
      </c>
      <c r="BM279" s="213" t="s">
        <v>457</v>
      </c>
    </row>
    <row r="280" s="2" customFormat="1">
      <c r="A280" s="40"/>
      <c r="B280" s="41"/>
      <c r="C280" s="42"/>
      <c r="D280" s="222" t="s">
        <v>365</v>
      </c>
      <c r="E280" s="42"/>
      <c r="F280" s="263" t="s">
        <v>458</v>
      </c>
      <c r="G280" s="42"/>
      <c r="H280" s="42"/>
      <c r="I280" s="217"/>
      <c r="J280" s="42"/>
      <c r="K280" s="42"/>
      <c r="L280" s="46"/>
      <c r="M280" s="218"/>
      <c r="N280" s="219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365</v>
      </c>
      <c r="AU280" s="19" t="s">
        <v>82</v>
      </c>
    </row>
    <row r="281" s="2" customFormat="1" ht="16.5" customHeight="1">
      <c r="A281" s="40"/>
      <c r="B281" s="41"/>
      <c r="C281" s="202" t="s">
        <v>459</v>
      </c>
      <c r="D281" s="202" t="s">
        <v>117</v>
      </c>
      <c r="E281" s="203" t="s">
        <v>460</v>
      </c>
      <c r="F281" s="204" t="s">
        <v>461</v>
      </c>
      <c r="G281" s="205" t="s">
        <v>374</v>
      </c>
      <c r="H281" s="206">
        <v>1</v>
      </c>
      <c r="I281" s="207"/>
      <c r="J281" s="208">
        <f>ROUND(I281*H281,2)</f>
        <v>0</v>
      </c>
      <c r="K281" s="204" t="s">
        <v>19</v>
      </c>
      <c r="L281" s="46"/>
      <c r="M281" s="209" t="s">
        <v>19</v>
      </c>
      <c r="N281" s="210" t="s">
        <v>43</v>
      </c>
      <c r="O281" s="86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3" t="s">
        <v>426</v>
      </c>
      <c r="AT281" s="213" t="s">
        <v>117</v>
      </c>
      <c r="AU281" s="213" t="s">
        <v>82</v>
      </c>
      <c r="AY281" s="19" t="s">
        <v>115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9" t="s">
        <v>80</v>
      </c>
      <c r="BK281" s="214">
        <f>ROUND(I281*H281,2)</f>
        <v>0</v>
      </c>
      <c r="BL281" s="19" t="s">
        <v>426</v>
      </c>
      <c r="BM281" s="213" t="s">
        <v>462</v>
      </c>
    </row>
    <row r="282" s="2" customFormat="1">
      <c r="A282" s="40"/>
      <c r="B282" s="41"/>
      <c r="C282" s="42"/>
      <c r="D282" s="222" t="s">
        <v>365</v>
      </c>
      <c r="E282" s="42"/>
      <c r="F282" s="263" t="s">
        <v>463</v>
      </c>
      <c r="G282" s="42"/>
      <c r="H282" s="42"/>
      <c r="I282" s="217"/>
      <c r="J282" s="42"/>
      <c r="K282" s="42"/>
      <c r="L282" s="46"/>
      <c r="M282" s="218"/>
      <c r="N282" s="219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365</v>
      </c>
      <c r="AU282" s="19" t="s">
        <v>82</v>
      </c>
    </row>
    <row r="283" s="12" customFormat="1" ht="22.8" customHeight="1">
      <c r="A283" s="12"/>
      <c r="B283" s="186"/>
      <c r="C283" s="187"/>
      <c r="D283" s="188" t="s">
        <v>71</v>
      </c>
      <c r="E283" s="200" t="s">
        <v>464</v>
      </c>
      <c r="F283" s="200" t="s">
        <v>465</v>
      </c>
      <c r="G283" s="187"/>
      <c r="H283" s="187"/>
      <c r="I283" s="190"/>
      <c r="J283" s="201">
        <f>BK283</f>
        <v>0</v>
      </c>
      <c r="K283" s="187"/>
      <c r="L283" s="192"/>
      <c r="M283" s="193"/>
      <c r="N283" s="194"/>
      <c r="O283" s="194"/>
      <c r="P283" s="195">
        <f>P284</f>
        <v>0</v>
      </c>
      <c r="Q283" s="194"/>
      <c r="R283" s="195">
        <f>R284</f>
        <v>0</v>
      </c>
      <c r="S283" s="194"/>
      <c r="T283" s="196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7" t="s">
        <v>145</v>
      </c>
      <c r="AT283" s="198" t="s">
        <v>71</v>
      </c>
      <c r="AU283" s="198" t="s">
        <v>80</v>
      </c>
      <c r="AY283" s="197" t="s">
        <v>115</v>
      </c>
      <c r="BK283" s="199">
        <f>BK284</f>
        <v>0</v>
      </c>
    </row>
    <row r="284" s="2" customFormat="1" ht="16.5" customHeight="1">
      <c r="A284" s="40"/>
      <c r="B284" s="41"/>
      <c r="C284" s="202" t="s">
        <v>466</v>
      </c>
      <c r="D284" s="202" t="s">
        <v>117</v>
      </c>
      <c r="E284" s="203" t="s">
        <v>467</v>
      </c>
      <c r="F284" s="204" t="s">
        <v>468</v>
      </c>
      <c r="G284" s="205" t="s">
        <v>374</v>
      </c>
      <c r="H284" s="206">
        <v>2</v>
      </c>
      <c r="I284" s="207"/>
      <c r="J284" s="208">
        <f>ROUND(I284*H284,2)</f>
        <v>0</v>
      </c>
      <c r="K284" s="204" t="s">
        <v>19</v>
      </c>
      <c r="L284" s="46"/>
      <c r="M284" s="264" t="s">
        <v>19</v>
      </c>
      <c r="N284" s="265" t="s">
        <v>43</v>
      </c>
      <c r="O284" s="266"/>
      <c r="P284" s="267">
        <f>O284*H284</f>
        <v>0</v>
      </c>
      <c r="Q284" s="267">
        <v>0</v>
      </c>
      <c r="R284" s="267">
        <f>Q284*H284</f>
        <v>0</v>
      </c>
      <c r="S284" s="267">
        <v>0</v>
      </c>
      <c r="T284" s="26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426</v>
      </c>
      <c r="AT284" s="213" t="s">
        <v>117</v>
      </c>
      <c r="AU284" s="213" t="s">
        <v>82</v>
      </c>
      <c r="AY284" s="19" t="s">
        <v>115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80</v>
      </c>
      <c r="BK284" s="214">
        <f>ROUND(I284*H284,2)</f>
        <v>0</v>
      </c>
      <c r="BL284" s="19" t="s">
        <v>426</v>
      </c>
      <c r="BM284" s="213" t="s">
        <v>469</v>
      </c>
    </row>
    <row r="285" s="2" customFormat="1" ht="6.96" customHeight="1">
      <c r="A285" s="40"/>
      <c r="B285" s="61"/>
      <c r="C285" s="62"/>
      <c r="D285" s="62"/>
      <c r="E285" s="62"/>
      <c r="F285" s="62"/>
      <c r="G285" s="62"/>
      <c r="H285" s="62"/>
      <c r="I285" s="62"/>
      <c r="J285" s="62"/>
      <c r="K285" s="62"/>
      <c r="L285" s="46"/>
      <c r="M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</row>
  </sheetData>
  <sheetProtection sheet="1" autoFilter="0" formatColumns="0" formatRows="0" objects="1" scenarios="1" spinCount="100000" saltValue="eQWvG56hnCB7x3ka0XCrudB0D2sTbRDRJPhLPiHJhmkB8DXzgaXH2OY19jIwvA8zk8RKvxJLJZ4CW+uz+0S3uQ==" hashValue="QSZHLp0vclHgSJFNLESX7paPDhvKnBw2f8a2oV3kKEZ0Q43X7y9yp120kP9jC9bT/7Cr7fDldZI8MlDRb0pVIg==" algorithmName="SHA-512" password="CC35"/>
  <autoFilter ref="C88:K28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113106123"/>
    <hyperlink ref="F97" r:id="rId2" display="https://podminky.urs.cz/item/CS_URS_2025_01/113107122"/>
    <hyperlink ref="F102" r:id="rId3" display="https://podminky.urs.cz/item/CS_URS_2025_01/113107123"/>
    <hyperlink ref="F106" r:id="rId4" display="https://podminky.urs.cz/item/CS_URS_2025_01/113107143"/>
    <hyperlink ref="F110" r:id="rId5" display="https://podminky.urs.cz/item/CS_URS_2025_01/113201111"/>
    <hyperlink ref="F112" r:id="rId6" display="https://podminky.urs.cz/item/CS_URS_2025_01/113201112"/>
    <hyperlink ref="F114" r:id="rId7" display="https://podminky.urs.cz/item/CS_URS_2025_01/121151103"/>
    <hyperlink ref="F116" r:id="rId8" display="https://podminky.urs.cz/item/CS_URS_2025_01/122211101"/>
    <hyperlink ref="F118" r:id="rId9" display="https://podminky.urs.cz/item/CS_URS_2025_01/122311101"/>
    <hyperlink ref="F120" r:id="rId10" display="https://podminky.urs.cz/item/CS_URS_2025_01/162751137"/>
    <hyperlink ref="F125" r:id="rId11" display="https://podminky.urs.cz/item/CS_URS_2025_01/162751139"/>
    <hyperlink ref="F128" r:id="rId12" display="https://podminky.urs.cz/item/CS_URS_2025_01/167111102"/>
    <hyperlink ref="F130" r:id="rId13" display="https://podminky.urs.cz/item/CS_URS_2025_01/171201231"/>
    <hyperlink ref="F133" r:id="rId14" display="https://podminky.urs.cz/item/CS_URS_2025_01/171251201"/>
    <hyperlink ref="F136" r:id="rId15" display="https://podminky.urs.cz/item/CS_URS_2025_01/181411131"/>
    <hyperlink ref="F141" r:id="rId16" display="https://podminky.urs.cz/item/CS_URS_2025_01/181951114"/>
    <hyperlink ref="F144" r:id="rId17" display="https://podminky.urs.cz/item/CS_URS_2025_01/182303111"/>
    <hyperlink ref="F151" r:id="rId18" display="https://podminky.urs.cz/item/CS_URS_2025_01/564831011"/>
    <hyperlink ref="F155" r:id="rId19" display="https://podminky.urs.cz/item/CS_URS_2025_01/564851011"/>
    <hyperlink ref="F161" r:id="rId20" display="https://podminky.urs.cz/item/CS_URS_2025_01/564861011"/>
    <hyperlink ref="F166" r:id="rId21" display="https://podminky.urs.cz/item/CS_URS_2025_01/564910511"/>
    <hyperlink ref="F170" r:id="rId22" display="https://podminky.urs.cz/item/CS_URS_2025_01/565165101"/>
    <hyperlink ref="F174" r:id="rId23" display="https://podminky.urs.cz/item/CS_URS_2025_01/573211106"/>
    <hyperlink ref="F178" r:id="rId24" display="https://podminky.urs.cz/item/CS_URS_2025_01/573231111"/>
    <hyperlink ref="F182" r:id="rId25" display="https://podminky.urs.cz/item/CS_URS_2025_01/577144031"/>
    <hyperlink ref="F186" r:id="rId26" display="https://podminky.urs.cz/item/CS_URS_2025_01/596211110"/>
    <hyperlink ref="F193" r:id="rId27" display="https://podminky.urs.cz/item/CS_URS_2025_01/596212210"/>
    <hyperlink ref="F201" r:id="rId28" display="https://podminky.urs.cz/item/CS_URS_2025_01/915121111"/>
    <hyperlink ref="F204" r:id="rId29" display="https://podminky.urs.cz/item/CS_URS_2025_01/915611111"/>
    <hyperlink ref="F206" r:id="rId30" display="https://podminky.urs.cz/item/CS_URS_2025_01/916131213"/>
    <hyperlink ref="F224" r:id="rId31" display="https://podminky.urs.cz/item/CS_URS_2025_01/916231213"/>
    <hyperlink ref="F230" r:id="rId32" display="https://podminky.urs.cz/item/CS_URS_2025_01/919122122"/>
    <hyperlink ref="F232" r:id="rId33" display="https://podminky.urs.cz/item/CS_URS_2025_01/919735113"/>
    <hyperlink ref="F245" r:id="rId34" display="https://podminky.urs.cz/item/CS_URS_2025_01/997221571"/>
    <hyperlink ref="F247" r:id="rId35" display="https://podminky.urs.cz/item/CS_URS_2025_01/997221579"/>
    <hyperlink ref="F250" r:id="rId36" display="https://podminky.urs.cz/item/CS_URS_2025_01/997221612"/>
    <hyperlink ref="F252" r:id="rId37" display="https://podminky.urs.cz/item/CS_URS_2025_01/997221861"/>
    <hyperlink ref="F255" r:id="rId38" display="https://podminky.urs.cz/item/CS_URS_2025_01/997221873"/>
    <hyperlink ref="F258" r:id="rId39" display="https://podminky.urs.cz/item/CS_URS_2025_01/997221875"/>
    <hyperlink ref="F262" r:id="rId40" display="https://podminky.urs.cz/item/CS_URS_2025_01/998223011"/>
    <hyperlink ref="F274" r:id="rId41" display="https://podminky.urs.cz/item/CS_URS_2025_01/0124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470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471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472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473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474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475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476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477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478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479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480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79</v>
      </c>
      <c r="F18" s="280" t="s">
        <v>481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482</v>
      </c>
      <c r="F19" s="280" t="s">
        <v>483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484</v>
      </c>
      <c r="F20" s="280" t="s">
        <v>485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486</v>
      </c>
      <c r="F21" s="280" t="s">
        <v>487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488</v>
      </c>
      <c r="F22" s="280" t="s">
        <v>489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490</v>
      </c>
      <c r="F23" s="280" t="s">
        <v>491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492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493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494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495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496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497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498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499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500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101</v>
      </c>
      <c r="F36" s="280"/>
      <c r="G36" s="280" t="s">
        <v>501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502</v>
      </c>
      <c r="F37" s="280"/>
      <c r="G37" s="280" t="s">
        <v>503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53</v>
      </c>
      <c r="F38" s="280"/>
      <c r="G38" s="280" t="s">
        <v>504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54</v>
      </c>
      <c r="F39" s="280"/>
      <c r="G39" s="280" t="s">
        <v>505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102</v>
      </c>
      <c r="F40" s="280"/>
      <c r="G40" s="280" t="s">
        <v>506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103</v>
      </c>
      <c r="F41" s="280"/>
      <c r="G41" s="280" t="s">
        <v>507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508</v>
      </c>
      <c r="F42" s="280"/>
      <c r="G42" s="280" t="s">
        <v>509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510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511</v>
      </c>
      <c r="F44" s="280"/>
      <c r="G44" s="280" t="s">
        <v>512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105</v>
      </c>
      <c r="F45" s="280"/>
      <c r="G45" s="280" t="s">
        <v>513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514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515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516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517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518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519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520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521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522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523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524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525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526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527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528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529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530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531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532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533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534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535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536</v>
      </c>
      <c r="D76" s="298"/>
      <c r="E76" s="298"/>
      <c r="F76" s="298" t="s">
        <v>537</v>
      </c>
      <c r="G76" s="299"/>
      <c r="H76" s="298" t="s">
        <v>54</v>
      </c>
      <c r="I76" s="298" t="s">
        <v>57</v>
      </c>
      <c r="J76" s="298" t="s">
        <v>538</v>
      </c>
      <c r="K76" s="297"/>
    </row>
    <row r="77" s="1" customFormat="1" ht="17.25" customHeight="1">
      <c r="B77" s="295"/>
      <c r="C77" s="300" t="s">
        <v>539</v>
      </c>
      <c r="D77" s="300"/>
      <c r="E77" s="300"/>
      <c r="F77" s="301" t="s">
        <v>540</v>
      </c>
      <c r="G77" s="302"/>
      <c r="H77" s="300"/>
      <c r="I77" s="300"/>
      <c r="J77" s="300" t="s">
        <v>541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53</v>
      </c>
      <c r="D79" s="305"/>
      <c r="E79" s="305"/>
      <c r="F79" s="306" t="s">
        <v>542</v>
      </c>
      <c r="G79" s="307"/>
      <c r="H79" s="283" t="s">
        <v>543</v>
      </c>
      <c r="I79" s="283" t="s">
        <v>544</v>
      </c>
      <c r="J79" s="283">
        <v>20</v>
      </c>
      <c r="K79" s="297"/>
    </row>
    <row r="80" s="1" customFormat="1" ht="15" customHeight="1">
      <c r="B80" s="295"/>
      <c r="C80" s="283" t="s">
        <v>545</v>
      </c>
      <c r="D80" s="283"/>
      <c r="E80" s="283"/>
      <c r="F80" s="306" t="s">
        <v>542</v>
      </c>
      <c r="G80" s="307"/>
      <c r="H80" s="283" t="s">
        <v>546</v>
      </c>
      <c r="I80" s="283" t="s">
        <v>544</v>
      </c>
      <c r="J80" s="283">
        <v>120</v>
      </c>
      <c r="K80" s="297"/>
    </row>
    <row r="81" s="1" customFormat="1" ht="15" customHeight="1">
      <c r="B81" s="308"/>
      <c r="C81" s="283" t="s">
        <v>547</v>
      </c>
      <c r="D81" s="283"/>
      <c r="E81" s="283"/>
      <c r="F81" s="306" t="s">
        <v>548</v>
      </c>
      <c r="G81" s="307"/>
      <c r="H81" s="283" t="s">
        <v>549</v>
      </c>
      <c r="I81" s="283" t="s">
        <v>544</v>
      </c>
      <c r="J81" s="283">
        <v>50</v>
      </c>
      <c r="K81" s="297"/>
    </row>
    <row r="82" s="1" customFormat="1" ht="15" customHeight="1">
      <c r="B82" s="308"/>
      <c r="C82" s="283" t="s">
        <v>550</v>
      </c>
      <c r="D82" s="283"/>
      <c r="E82" s="283"/>
      <c r="F82" s="306" t="s">
        <v>542</v>
      </c>
      <c r="G82" s="307"/>
      <c r="H82" s="283" t="s">
        <v>551</v>
      </c>
      <c r="I82" s="283" t="s">
        <v>552</v>
      </c>
      <c r="J82" s="283"/>
      <c r="K82" s="297"/>
    </row>
    <row r="83" s="1" customFormat="1" ht="15" customHeight="1">
      <c r="B83" s="308"/>
      <c r="C83" s="309" t="s">
        <v>553</v>
      </c>
      <c r="D83" s="309"/>
      <c r="E83" s="309"/>
      <c r="F83" s="310" t="s">
        <v>548</v>
      </c>
      <c r="G83" s="309"/>
      <c r="H83" s="309" t="s">
        <v>554</v>
      </c>
      <c r="I83" s="309" t="s">
        <v>544</v>
      </c>
      <c r="J83" s="309">
        <v>15</v>
      </c>
      <c r="K83" s="297"/>
    </row>
    <row r="84" s="1" customFormat="1" ht="15" customHeight="1">
      <c r="B84" s="308"/>
      <c r="C84" s="309" t="s">
        <v>555</v>
      </c>
      <c r="D84" s="309"/>
      <c r="E84" s="309"/>
      <c r="F84" s="310" t="s">
        <v>548</v>
      </c>
      <c r="G84" s="309"/>
      <c r="H84" s="309" t="s">
        <v>556</v>
      </c>
      <c r="I84" s="309" t="s">
        <v>544</v>
      </c>
      <c r="J84" s="309">
        <v>15</v>
      </c>
      <c r="K84" s="297"/>
    </row>
    <row r="85" s="1" customFormat="1" ht="15" customHeight="1">
      <c r="B85" s="308"/>
      <c r="C85" s="309" t="s">
        <v>557</v>
      </c>
      <c r="D85" s="309"/>
      <c r="E85" s="309"/>
      <c r="F85" s="310" t="s">
        <v>548</v>
      </c>
      <c r="G85" s="309"/>
      <c r="H85" s="309" t="s">
        <v>558</v>
      </c>
      <c r="I85" s="309" t="s">
        <v>544</v>
      </c>
      <c r="J85" s="309">
        <v>20</v>
      </c>
      <c r="K85" s="297"/>
    </row>
    <row r="86" s="1" customFormat="1" ht="15" customHeight="1">
      <c r="B86" s="308"/>
      <c r="C86" s="309" t="s">
        <v>559</v>
      </c>
      <c r="D86" s="309"/>
      <c r="E86" s="309"/>
      <c r="F86" s="310" t="s">
        <v>548</v>
      </c>
      <c r="G86" s="309"/>
      <c r="H86" s="309" t="s">
        <v>560</v>
      </c>
      <c r="I86" s="309" t="s">
        <v>544</v>
      </c>
      <c r="J86" s="309">
        <v>20</v>
      </c>
      <c r="K86" s="297"/>
    </row>
    <row r="87" s="1" customFormat="1" ht="15" customHeight="1">
      <c r="B87" s="308"/>
      <c r="C87" s="283" t="s">
        <v>561</v>
      </c>
      <c r="D87" s="283"/>
      <c r="E87" s="283"/>
      <c r="F87" s="306" t="s">
        <v>548</v>
      </c>
      <c r="G87" s="307"/>
      <c r="H87" s="283" t="s">
        <v>562</v>
      </c>
      <c r="I87" s="283" t="s">
        <v>544</v>
      </c>
      <c r="J87" s="283">
        <v>50</v>
      </c>
      <c r="K87" s="297"/>
    </row>
    <row r="88" s="1" customFormat="1" ht="15" customHeight="1">
      <c r="B88" s="308"/>
      <c r="C88" s="283" t="s">
        <v>563</v>
      </c>
      <c r="D88" s="283"/>
      <c r="E88" s="283"/>
      <c r="F88" s="306" t="s">
        <v>548</v>
      </c>
      <c r="G88" s="307"/>
      <c r="H88" s="283" t="s">
        <v>564</v>
      </c>
      <c r="I88" s="283" t="s">
        <v>544</v>
      </c>
      <c r="J88" s="283">
        <v>20</v>
      </c>
      <c r="K88" s="297"/>
    </row>
    <row r="89" s="1" customFormat="1" ht="15" customHeight="1">
      <c r="B89" s="308"/>
      <c r="C89" s="283" t="s">
        <v>565</v>
      </c>
      <c r="D89" s="283"/>
      <c r="E89" s="283"/>
      <c r="F89" s="306" t="s">
        <v>548</v>
      </c>
      <c r="G89" s="307"/>
      <c r="H89" s="283" t="s">
        <v>566</v>
      </c>
      <c r="I89" s="283" t="s">
        <v>544</v>
      </c>
      <c r="J89" s="283">
        <v>20</v>
      </c>
      <c r="K89" s="297"/>
    </row>
    <row r="90" s="1" customFormat="1" ht="15" customHeight="1">
      <c r="B90" s="308"/>
      <c r="C90" s="283" t="s">
        <v>567</v>
      </c>
      <c r="D90" s="283"/>
      <c r="E90" s="283"/>
      <c r="F90" s="306" t="s">
        <v>548</v>
      </c>
      <c r="G90" s="307"/>
      <c r="H90" s="283" t="s">
        <v>568</v>
      </c>
      <c r="I90" s="283" t="s">
        <v>544</v>
      </c>
      <c r="J90" s="283">
        <v>50</v>
      </c>
      <c r="K90" s="297"/>
    </row>
    <row r="91" s="1" customFormat="1" ht="15" customHeight="1">
      <c r="B91" s="308"/>
      <c r="C91" s="283" t="s">
        <v>569</v>
      </c>
      <c r="D91" s="283"/>
      <c r="E91" s="283"/>
      <c r="F91" s="306" t="s">
        <v>548</v>
      </c>
      <c r="G91" s="307"/>
      <c r="H91" s="283" t="s">
        <v>569</v>
      </c>
      <c r="I91" s="283" t="s">
        <v>544</v>
      </c>
      <c r="J91" s="283">
        <v>50</v>
      </c>
      <c r="K91" s="297"/>
    </row>
    <row r="92" s="1" customFormat="1" ht="15" customHeight="1">
      <c r="B92" s="308"/>
      <c r="C92" s="283" t="s">
        <v>570</v>
      </c>
      <c r="D92" s="283"/>
      <c r="E92" s="283"/>
      <c r="F92" s="306" t="s">
        <v>548</v>
      </c>
      <c r="G92" s="307"/>
      <c r="H92" s="283" t="s">
        <v>571</v>
      </c>
      <c r="I92" s="283" t="s">
        <v>544</v>
      </c>
      <c r="J92" s="283">
        <v>255</v>
      </c>
      <c r="K92" s="297"/>
    </row>
    <row r="93" s="1" customFormat="1" ht="15" customHeight="1">
      <c r="B93" s="308"/>
      <c r="C93" s="283" t="s">
        <v>572</v>
      </c>
      <c r="D93" s="283"/>
      <c r="E93" s="283"/>
      <c r="F93" s="306" t="s">
        <v>542</v>
      </c>
      <c r="G93" s="307"/>
      <c r="H93" s="283" t="s">
        <v>573</v>
      </c>
      <c r="I93" s="283" t="s">
        <v>574</v>
      </c>
      <c r="J93" s="283"/>
      <c r="K93" s="297"/>
    </row>
    <row r="94" s="1" customFormat="1" ht="15" customHeight="1">
      <c r="B94" s="308"/>
      <c r="C94" s="283" t="s">
        <v>575</v>
      </c>
      <c r="D94" s="283"/>
      <c r="E94" s="283"/>
      <c r="F94" s="306" t="s">
        <v>542</v>
      </c>
      <c r="G94" s="307"/>
      <c r="H94" s="283" t="s">
        <v>576</v>
      </c>
      <c r="I94" s="283" t="s">
        <v>577</v>
      </c>
      <c r="J94" s="283"/>
      <c r="K94" s="297"/>
    </row>
    <row r="95" s="1" customFormat="1" ht="15" customHeight="1">
      <c r="B95" s="308"/>
      <c r="C95" s="283" t="s">
        <v>578</v>
      </c>
      <c r="D95" s="283"/>
      <c r="E95" s="283"/>
      <c r="F95" s="306" t="s">
        <v>542</v>
      </c>
      <c r="G95" s="307"/>
      <c r="H95" s="283" t="s">
        <v>578</v>
      </c>
      <c r="I95" s="283" t="s">
        <v>577</v>
      </c>
      <c r="J95" s="283"/>
      <c r="K95" s="297"/>
    </row>
    <row r="96" s="1" customFormat="1" ht="15" customHeight="1">
      <c r="B96" s="308"/>
      <c r="C96" s="283" t="s">
        <v>38</v>
      </c>
      <c r="D96" s="283"/>
      <c r="E96" s="283"/>
      <c r="F96" s="306" t="s">
        <v>542</v>
      </c>
      <c r="G96" s="307"/>
      <c r="H96" s="283" t="s">
        <v>579</v>
      </c>
      <c r="I96" s="283" t="s">
        <v>577</v>
      </c>
      <c r="J96" s="283"/>
      <c r="K96" s="297"/>
    </row>
    <row r="97" s="1" customFormat="1" ht="15" customHeight="1">
      <c r="B97" s="308"/>
      <c r="C97" s="283" t="s">
        <v>48</v>
      </c>
      <c r="D97" s="283"/>
      <c r="E97" s="283"/>
      <c r="F97" s="306" t="s">
        <v>542</v>
      </c>
      <c r="G97" s="307"/>
      <c r="H97" s="283" t="s">
        <v>580</v>
      </c>
      <c r="I97" s="283" t="s">
        <v>577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581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536</v>
      </c>
      <c r="D103" s="298"/>
      <c r="E103" s="298"/>
      <c r="F103" s="298" t="s">
        <v>537</v>
      </c>
      <c r="G103" s="299"/>
      <c r="H103" s="298" t="s">
        <v>54</v>
      </c>
      <c r="I103" s="298" t="s">
        <v>57</v>
      </c>
      <c r="J103" s="298" t="s">
        <v>538</v>
      </c>
      <c r="K103" s="297"/>
    </row>
    <row r="104" s="1" customFormat="1" ht="17.25" customHeight="1">
      <c r="B104" s="295"/>
      <c r="C104" s="300" t="s">
        <v>539</v>
      </c>
      <c r="D104" s="300"/>
      <c r="E104" s="300"/>
      <c r="F104" s="301" t="s">
        <v>540</v>
      </c>
      <c r="G104" s="302"/>
      <c r="H104" s="300"/>
      <c r="I104" s="300"/>
      <c r="J104" s="300" t="s">
        <v>541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53</v>
      </c>
      <c r="D106" s="305"/>
      <c r="E106" s="305"/>
      <c r="F106" s="306" t="s">
        <v>542</v>
      </c>
      <c r="G106" s="283"/>
      <c r="H106" s="283" t="s">
        <v>582</v>
      </c>
      <c r="I106" s="283" t="s">
        <v>544</v>
      </c>
      <c r="J106" s="283">
        <v>20</v>
      </c>
      <c r="K106" s="297"/>
    </row>
    <row r="107" s="1" customFormat="1" ht="15" customHeight="1">
      <c r="B107" s="295"/>
      <c r="C107" s="283" t="s">
        <v>545</v>
      </c>
      <c r="D107" s="283"/>
      <c r="E107" s="283"/>
      <c r="F107" s="306" t="s">
        <v>542</v>
      </c>
      <c r="G107" s="283"/>
      <c r="H107" s="283" t="s">
        <v>582</v>
      </c>
      <c r="I107" s="283" t="s">
        <v>544</v>
      </c>
      <c r="J107" s="283">
        <v>120</v>
      </c>
      <c r="K107" s="297"/>
    </row>
    <row r="108" s="1" customFormat="1" ht="15" customHeight="1">
      <c r="B108" s="308"/>
      <c r="C108" s="283" t="s">
        <v>547</v>
      </c>
      <c r="D108" s="283"/>
      <c r="E108" s="283"/>
      <c r="F108" s="306" t="s">
        <v>548</v>
      </c>
      <c r="G108" s="283"/>
      <c r="H108" s="283" t="s">
        <v>582</v>
      </c>
      <c r="I108" s="283" t="s">
        <v>544</v>
      </c>
      <c r="J108" s="283">
        <v>50</v>
      </c>
      <c r="K108" s="297"/>
    </row>
    <row r="109" s="1" customFormat="1" ht="15" customHeight="1">
      <c r="B109" s="308"/>
      <c r="C109" s="283" t="s">
        <v>550</v>
      </c>
      <c r="D109" s="283"/>
      <c r="E109" s="283"/>
      <c r="F109" s="306" t="s">
        <v>542</v>
      </c>
      <c r="G109" s="283"/>
      <c r="H109" s="283" t="s">
        <v>582</v>
      </c>
      <c r="I109" s="283" t="s">
        <v>552</v>
      </c>
      <c r="J109" s="283"/>
      <c r="K109" s="297"/>
    </row>
    <row r="110" s="1" customFormat="1" ht="15" customHeight="1">
      <c r="B110" s="308"/>
      <c r="C110" s="283" t="s">
        <v>561</v>
      </c>
      <c r="D110" s="283"/>
      <c r="E110" s="283"/>
      <c r="F110" s="306" t="s">
        <v>548</v>
      </c>
      <c r="G110" s="283"/>
      <c r="H110" s="283" t="s">
        <v>582</v>
      </c>
      <c r="I110" s="283" t="s">
        <v>544</v>
      </c>
      <c r="J110" s="283">
        <v>50</v>
      </c>
      <c r="K110" s="297"/>
    </row>
    <row r="111" s="1" customFormat="1" ht="15" customHeight="1">
      <c r="B111" s="308"/>
      <c r="C111" s="283" t="s">
        <v>569</v>
      </c>
      <c r="D111" s="283"/>
      <c r="E111" s="283"/>
      <c r="F111" s="306" t="s">
        <v>548</v>
      </c>
      <c r="G111" s="283"/>
      <c r="H111" s="283" t="s">
        <v>582</v>
      </c>
      <c r="I111" s="283" t="s">
        <v>544</v>
      </c>
      <c r="J111" s="283">
        <v>50</v>
      </c>
      <c r="K111" s="297"/>
    </row>
    <row r="112" s="1" customFormat="1" ht="15" customHeight="1">
      <c r="B112" s="308"/>
      <c r="C112" s="283" t="s">
        <v>567</v>
      </c>
      <c r="D112" s="283"/>
      <c r="E112" s="283"/>
      <c r="F112" s="306" t="s">
        <v>548</v>
      </c>
      <c r="G112" s="283"/>
      <c r="H112" s="283" t="s">
        <v>582</v>
      </c>
      <c r="I112" s="283" t="s">
        <v>544</v>
      </c>
      <c r="J112" s="283">
        <v>50</v>
      </c>
      <c r="K112" s="297"/>
    </row>
    <row r="113" s="1" customFormat="1" ht="15" customHeight="1">
      <c r="B113" s="308"/>
      <c r="C113" s="283" t="s">
        <v>53</v>
      </c>
      <c r="D113" s="283"/>
      <c r="E113" s="283"/>
      <c r="F113" s="306" t="s">
        <v>542</v>
      </c>
      <c r="G113" s="283"/>
      <c r="H113" s="283" t="s">
        <v>583</v>
      </c>
      <c r="I113" s="283" t="s">
        <v>544</v>
      </c>
      <c r="J113" s="283">
        <v>20</v>
      </c>
      <c r="K113" s="297"/>
    </row>
    <row r="114" s="1" customFormat="1" ht="15" customHeight="1">
      <c r="B114" s="308"/>
      <c r="C114" s="283" t="s">
        <v>584</v>
      </c>
      <c r="D114" s="283"/>
      <c r="E114" s="283"/>
      <c r="F114" s="306" t="s">
        <v>542</v>
      </c>
      <c r="G114" s="283"/>
      <c r="H114" s="283" t="s">
        <v>585</v>
      </c>
      <c r="I114" s="283" t="s">
        <v>544</v>
      </c>
      <c r="J114" s="283">
        <v>120</v>
      </c>
      <c r="K114" s="297"/>
    </row>
    <row r="115" s="1" customFormat="1" ht="15" customHeight="1">
      <c r="B115" s="308"/>
      <c r="C115" s="283" t="s">
        <v>38</v>
      </c>
      <c r="D115" s="283"/>
      <c r="E115" s="283"/>
      <c r="F115" s="306" t="s">
        <v>542</v>
      </c>
      <c r="G115" s="283"/>
      <c r="H115" s="283" t="s">
        <v>586</v>
      </c>
      <c r="I115" s="283" t="s">
        <v>577</v>
      </c>
      <c r="J115" s="283"/>
      <c r="K115" s="297"/>
    </row>
    <row r="116" s="1" customFormat="1" ht="15" customHeight="1">
      <c r="B116" s="308"/>
      <c r="C116" s="283" t="s">
        <v>48</v>
      </c>
      <c r="D116" s="283"/>
      <c r="E116" s="283"/>
      <c r="F116" s="306" t="s">
        <v>542</v>
      </c>
      <c r="G116" s="283"/>
      <c r="H116" s="283" t="s">
        <v>587</v>
      </c>
      <c r="I116" s="283" t="s">
        <v>577</v>
      </c>
      <c r="J116" s="283"/>
      <c r="K116" s="297"/>
    </row>
    <row r="117" s="1" customFormat="1" ht="15" customHeight="1">
      <c r="B117" s="308"/>
      <c r="C117" s="283" t="s">
        <v>57</v>
      </c>
      <c r="D117" s="283"/>
      <c r="E117" s="283"/>
      <c r="F117" s="306" t="s">
        <v>542</v>
      </c>
      <c r="G117" s="283"/>
      <c r="H117" s="283" t="s">
        <v>588</v>
      </c>
      <c r="I117" s="283" t="s">
        <v>589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590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536</v>
      </c>
      <c r="D123" s="298"/>
      <c r="E123" s="298"/>
      <c r="F123" s="298" t="s">
        <v>537</v>
      </c>
      <c r="G123" s="299"/>
      <c r="H123" s="298" t="s">
        <v>54</v>
      </c>
      <c r="I123" s="298" t="s">
        <v>57</v>
      </c>
      <c r="J123" s="298" t="s">
        <v>538</v>
      </c>
      <c r="K123" s="327"/>
    </row>
    <row r="124" s="1" customFormat="1" ht="17.25" customHeight="1">
      <c r="B124" s="326"/>
      <c r="C124" s="300" t="s">
        <v>539</v>
      </c>
      <c r="D124" s="300"/>
      <c r="E124" s="300"/>
      <c r="F124" s="301" t="s">
        <v>540</v>
      </c>
      <c r="G124" s="302"/>
      <c r="H124" s="300"/>
      <c r="I124" s="300"/>
      <c r="J124" s="300" t="s">
        <v>541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545</v>
      </c>
      <c r="D126" s="305"/>
      <c r="E126" s="305"/>
      <c r="F126" s="306" t="s">
        <v>542</v>
      </c>
      <c r="G126" s="283"/>
      <c r="H126" s="283" t="s">
        <v>582</v>
      </c>
      <c r="I126" s="283" t="s">
        <v>544</v>
      </c>
      <c r="J126" s="283">
        <v>120</v>
      </c>
      <c r="K126" s="331"/>
    </row>
    <row r="127" s="1" customFormat="1" ht="15" customHeight="1">
      <c r="B127" s="328"/>
      <c r="C127" s="283" t="s">
        <v>591</v>
      </c>
      <c r="D127" s="283"/>
      <c r="E127" s="283"/>
      <c r="F127" s="306" t="s">
        <v>542</v>
      </c>
      <c r="G127" s="283"/>
      <c r="H127" s="283" t="s">
        <v>592</v>
      </c>
      <c r="I127" s="283" t="s">
        <v>544</v>
      </c>
      <c r="J127" s="283" t="s">
        <v>593</v>
      </c>
      <c r="K127" s="331"/>
    </row>
    <row r="128" s="1" customFormat="1" ht="15" customHeight="1">
      <c r="B128" s="328"/>
      <c r="C128" s="283" t="s">
        <v>490</v>
      </c>
      <c r="D128" s="283"/>
      <c r="E128" s="283"/>
      <c r="F128" s="306" t="s">
        <v>542</v>
      </c>
      <c r="G128" s="283"/>
      <c r="H128" s="283" t="s">
        <v>594</v>
      </c>
      <c r="I128" s="283" t="s">
        <v>544</v>
      </c>
      <c r="J128" s="283" t="s">
        <v>593</v>
      </c>
      <c r="K128" s="331"/>
    </row>
    <row r="129" s="1" customFormat="1" ht="15" customHeight="1">
      <c r="B129" s="328"/>
      <c r="C129" s="283" t="s">
        <v>553</v>
      </c>
      <c r="D129" s="283"/>
      <c r="E129" s="283"/>
      <c r="F129" s="306" t="s">
        <v>548</v>
      </c>
      <c r="G129" s="283"/>
      <c r="H129" s="283" t="s">
        <v>554</v>
      </c>
      <c r="I129" s="283" t="s">
        <v>544</v>
      </c>
      <c r="J129" s="283">
        <v>15</v>
      </c>
      <c r="K129" s="331"/>
    </row>
    <row r="130" s="1" customFormat="1" ht="15" customHeight="1">
      <c r="B130" s="328"/>
      <c r="C130" s="309" t="s">
        <v>555</v>
      </c>
      <c r="D130" s="309"/>
      <c r="E130" s="309"/>
      <c r="F130" s="310" t="s">
        <v>548</v>
      </c>
      <c r="G130" s="309"/>
      <c r="H130" s="309" t="s">
        <v>556</v>
      </c>
      <c r="I130" s="309" t="s">
        <v>544</v>
      </c>
      <c r="J130" s="309">
        <v>15</v>
      </c>
      <c r="K130" s="331"/>
    </row>
    <row r="131" s="1" customFormat="1" ht="15" customHeight="1">
      <c r="B131" s="328"/>
      <c r="C131" s="309" t="s">
        <v>557</v>
      </c>
      <c r="D131" s="309"/>
      <c r="E131" s="309"/>
      <c r="F131" s="310" t="s">
        <v>548</v>
      </c>
      <c r="G131" s="309"/>
      <c r="H131" s="309" t="s">
        <v>558</v>
      </c>
      <c r="I131" s="309" t="s">
        <v>544</v>
      </c>
      <c r="J131" s="309">
        <v>20</v>
      </c>
      <c r="K131" s="331"/>
    </row>
    <row r="132" s="1" customFormat="1" ht="15" customHeight="1">
      <c r="B132" s="328"/>
      <c r="C132" s="309" t="s">
        <v>559</v>
      </c>
      <c r="D132" s="309"/>
      <c r="E132" s="309"/>
      <c r="F132" s="310" t="s">
        <v>548</v>
      </c>
      <c r="G132" s="309"/>
      <c r="H132" s="309" t="s">
        <v>560</v>
      </c>
      <c r="I132" s="309" t="s">
        <v>544</v>
      </c>
      <c r="J132" s="309">
        <v>20</v>
      </c>
      <c r="K132" s="331"/>
    </row>
    <row r="133" s="1" customFormat="1" ht="15" customHeight="1">
      <c r="B133" s="328"/>
      <c r="C133" s="283" t="s">
        <v>547</v>
      </c>
      <c r="D133" s="283"/>
      <c r="E133" s="283"/>
      <c r="F133" s="306" t="s">
        <v>548</v>
      </c>
      <c r="G133" s="283"/>
      <c r="H133" s="283" t="s">
        <v>582</v>
      </c>
      <c r="I133" s="283" t="s">
        <v>544</v>
      </c>
      <c r="J133" s="283">
        <v>50</v>
      </c>
      <c r="K133" s="331"/>
    </row>
    <row r="134" s="1" customFormat="1" ht="15" customHeight="1">
      <c r="B134" s="328"/>
      <c r="C134" s="283" t="s">
        <v>561</v>
      </c>
      <c r="D134" s="283"/>
      <c r="E134" s="283"/>
      <c r="F134" s="306" t="s">
        <v>548</v>
      </c>
      <c r="G134" s="283"/>
      <c r="H134" s="283" t="s">
        <v>582</v>
      </c>
      <c r="I134" s="283" t="s">
        <v>544</v>
      </c>
      <c r="J134" s="283">
        <v>50</v>
      </c>
      <c r="K134" s="331"/>
    </row>
    <row r="135" s="1" customFormat="1" ht="15" customHeight="1">
      <c r="B135" s="328"/>
      <c r="C135" s="283" t="s">
        <v>567</v>
      </c>
      <c r="D135" s="283"/>
      <c r="E135" s="283"/>
      <c r="F135" s="306" t="s">
        <v>548</v>
      </c>
      <c r="G135" s="283"/>
      <c r="H135" s="283" t="s">
        <v>582</v>
      </c>
      <c r="I135" s="283" t="s">
        <v>544</v>
      </c>
      <c r="J135" s="283">
        <v>50</v>
      </c>
      <c r="K135" s="331"/>
    </row>
    <row r="136" s="1" customFormat="1" ht="15" customHeight="1">
      <c r="B136" s="328"/>
      <c r="C136" s="283" t="s">
        <v>569</v>
      </c>
      <c r="D136" s="283"/>
      <c r="E136" s="283"/>
      <c r="F136" s="306" t="s">
        <v>548</v>
      </c>
      <c r="G136" s="283"/>
      <c r="H136" s="283" t="s">
        <v>582</v>
      </c>
      <c r="I136" s="283" t="s">
        <v>544</v>
      </c>
      <c r="J136" s="283">
        <v>50</v>
      </c>
      <c r="K136" s="331"/>
    </row>
    <row r="137" s="1" customFormat="1" ht="15" customHeight="1">
      <c r="B137" s="328"/>
      <c r="C137" s="283" t="s">
        <v>570</v>
      </c>
      <c r="D137" s="283"/>
      <c r="E137" s="283"/>
      <c r="F137" s="306" t="s">
        <v>548</v>
      </c>
      <c r="G137" s="283"/>
      <c r="H137" s="283" t="s">
        <v>595</v>
      </c>
      <c r="I137" s="283" t="s">
        <v>544</v>
      </c>
      <c r="J137" s="283">
        <v>255</v>
      </c>
      <c r="K137" s="331"/>
    </row>
    <row r="138" s="1" customFormat="1" ht="15" customHeight="1">
      <c r="B138" s="328"/>
      <c r="C138" s="283" t="s">
        <v>572</v>
      </c>
      <c r="D138" s="283"/>
      <c r="E138" s="283"/>
      <c r="F138" s="306" t="s">
        <v>542</v>
      </c>
      <c r="G138" s="283"/>
      <c r="H138" s="283" t="s">
        <v>596</v>
      </c>
      <c r="I138" s="283" t="s">
        <v>574</v>
      </c>
      <c r="J138" s="283"/>
      <c r="K138" s="331"/>
    </row>
    <row r="139" s="1" customFormat="1" ht="15" customHeight="1">
      <c r="B139" s="328"/>
      <c r="C139" s="283" t="s">
        <v>575</v>
      </c>
      <c r="D139" s="283"/>
      <c r="E139" s="283"/>
      <c r="F139" s="306" t="s">
        <v>542</v>
      </c>
      <c r="G139" s="283"/>
      <c r="H139" s="283" t="s">
        <v>597</v>
      </c>
      <c r="I139" s="283" t="s">
        <v>577</v>
      </c>
      <c r="J139" s="283"/>
      <c r="K139" s="331"/>
    </row>
    <row r="140" s="1" customFormat="1" ht="15" customHeight="1">
      <c r="B140" s="328"/>
      <c r="C140" s="283" t="s">
        <v>578</v>
      </c>
      <c r="D140" s="283"/>
      <c r="E140" s="283"/>
      <c r="F140" s="306" t="s">
        <v>542</v>
      </c>
      <c r="G140" s="283"/>
      <c r="H140" s="283" t="s">
        <v>578</v>
      </c>
      <c r="I140" s="283" t="s">
        <v>577</v>
      </c>
      <c r="J140" s="283"/>
      <c r="K140" s="331"/>
    </row>
    <row r="141" s="1" customFormat="1" ht="15" customHeight="1">
      <c r="B141" s="328"/>
      <c r="C141" s="283" t="s">
        <v>38</v>
      </c>
      <c r="D141" s="283"/>
      <c r="E141" s="283"/>
      <c r="F141" s="306" t="s">
        <v>542</v>
      </c>
      <c r="G141" s="283"/>
      <c r="H141" s="283" t="s">
        <v>598</v>
      </c>
      <c r="I141" s="283" t="s">
        <v>577</v>
      </c>
      <c r="J141" s="283"/>
      <c r="K141" s="331"/>
    </row>
    <row r="142" s="1" customFormat="1" ht="15" customHeight="1">
      <c r="B142" s="328"/>
      <c r="C142" s="283" t="s">
        <v>599</v>
      </c>
      <c r="D142" s="283"/>
      <c r="E142" s="283"/>
      <c r="F142" s="306" t="s">
        <v>542</v>
      </c>
      <c r="G142" s="283"/>
      <c r="H142" s="283" t="s">
        <v>600</v>
      </c>
      <c r="I142" s="283" t="s">
        <v>577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601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536</v>
      </c>
      <c r="D148" s="298"/>
      <c r="E148" s="298"/>
      <c r="F148" s="298" t="s">
        <v>537</v>
      </c>
      <c r="G148" s="299"/>
      <c r="H148" s="298" t="s">
        <v>54</v>
      </c>
      <c r="I148" s="298" t="s">
        <v>57</v>
      </c>
      <c r="J148" s="298" t="s">
        <v>538</v>
      </c>
      <c r="K148" s="297"/>
    </row>
    <row r="149" s="1" customFormat="1" ht="17.25" customHeight="1">
      <c r="B149" s="295"/>
      <c r="C149" s="300" t="s">
        <v>539</v>
      </c>
      <c r="D149" s="300"/>
      <c r="E149" s="300"/>
      <c r="F149" s="301" t="s">
        <v>540</v>
      </c>
      <c r="G149" s="302"/>
      <c r="H149" s="300"/>
      <c r="I149" s="300"/>
      <c r="J149" s="300" t="s">
        <v>541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545</v>
      </c>
      <c r="D151" s="283"/>
      <c r="E151" s="283"/>
      <c r="F151" s="336" t="s">
        <v>542</v>
      </c>
      <c r="G151" s="283"/>
      <c r="H151" s="335" t="s">
        <v>582</v>
      </c>
      <c r="I151" s="335" t="s">
        <v>544</v>
      </c>
      <c r="J151" s="335">
        <v>120</v>
      </c>
      <c r="K151" s="331"/>
    </row>
    <row r="152" s="1" customFormat="1" ht="15" customHeight="1">
      <c r="B152" s="308"/>
      <c r="C152" s="335" t="s">
        <v>591</v>
      </c>
      <c r="D152" s="283"/>
      <c r="E152" s="283"/>
      <c r="F152" s="336" t="s">
        <v>542</v>
      </c>
      <c r="G152" s="283"/>
      <c r="H152" s="335" t="s">
        <v>602</v>
      </c>
      <c r="I152" s="335" t="s">
        <v>544</v>
      </c>
      <c r="J152" s="335" t="s">
        <v>593</v>
      </c>
      <c r="K152" s="331"/>
    </row>
    <row r="153" s="1" customFormat="1" ht="15" customHeight="1">
      <c r="B153" s="308"/>
      <c r="C153" s="335" t="s">
        <v>490</v>
      </c>
      <c r="D153" s="283"/>
      <c r="E153" s="283"/>
      <c r="F153" s="336" t="s">
        <v>542</v>
      </c>
      <c r="G153" s="283"/>
      <c r="H153" s="335" t="s">
        <v>603</v>
      </c>
      <c r="I153" s="335" t="s">
        <v>544</v>
      </c>
      <c r="J153" s="335" t="s">
        <v>593</v>
      </c>
      <c r="K153" s="331"/>
    </row>
    <row r="154" s="1" customFormat="1" ht="15" customHeight="1">
      <c r="B154" s="308"/>
      <c r="C154" s="335" t="s">
        <v>547</v>
      </c>
      <c r="D154" s="283"/>
      <c r="E154" s="283"/>
      <c r="F154" s="336" t="s">
        <v>548</v>
      </c>
      <c r="G154" s="283"/>
      <c r="H154" s="335" t="s">
        <v>582</v>
      </c>
      <c r="I154" s="335" t="s">
        <v>544</v>
      </c>
      <c r="J154" s="335">
        <v>50</v>
      </c>
      <c r="K154" s="331"/>
    </row>
    <row r="155" s="1" customFormat="1" ht="15" customHeight="1">
      <c r="B155" s="308"/>
      <c r="C155" s="335" t="s">
        <v>550</v>
      </c>
      <c r="D155" s="283"/>
      <c r="E155" s="283"/>
      <c r="F155" s="336" t="s">
        <v>542</v>
      </c>
      <c r="G155" s="283"/>
      <c r="H155" s="335" t="s">
        <v>582</v>
      </c>
      <c r="I155" s="335" t="s">
        <v>552</v>
      </c>
      <c r="J155" s="335"/>
      <c r="K155" s="331"/>
    </row>
    <row r="156" s="1" customFormat="1" ht="15" customHeight="1">
      <c r="B156" s="308"/>
      <c r="C156" s="335" t="s">
        <v>561</v>
      </c>
      <c r="D156" s="283"/>
      <c r="E156" s="283"/>
      <c r="F156" s="336" t="s">
        <v>548</v>
      </c>
      <c r="G156" s="283"/>
      <c r="H156" s="335" t="s">
        <v>582</v>
      </c>
      <c r="I156" s="335" t="s">
        <v>544</v>
      </c>
      <c r="J156" s="335">
        <v>50</v>
      </c>
      <c r="K156" s="331"/>
    </row>
    <row r="157" s="1" customFormat="1" ht="15" customHeight="1">
      <c r="B157" s="308"/>
      <c r="C157" s="335" t="s">
        <v>569</v>
      </c>
      <c r="D157" s="283"/>
      <c r="E157" s="283"/>
      <c r="F157" s="336" t="s">
        <v>548</v>
      </c>
      <c r="G157" s="283"/>
      <c r="H157" s="335" t="s">
        <v>582</v>
      </c>
      <c r="I157" s="335" t="s">
        <v>544</v>
      </c>
      <c r="J157" s="335">
        <v>50</v>
      </c>
      <c r="K157" s="331"/>
    </row>
    <row r="158" s="1" customFormat="1" ht="15" customHeight="1">
      <c r="B158" s="308"/>
      <c r="C158" s="335" t="s">
        <v>567</v>
      </c>
      <c r="D158" s="283"/>
      <c r="E158" s="283"/>
      <c r="F158" s="336" t="s">
        <v>548</v>
      </c>
      <c r="G158" s="283"/>
      <c r="H158" s="335" t="s">
        <v>582</v>
      </c>
      <c r="I158" s="335" t="s">
        <v>544</v>
      </c>
      <c r="J158" s="335">
        <v>50</v>
      </c>
      <c r="K158" s="331"/>
    </row>
    <row r="159" s="1" customFormat="1" ht="15" customHeight="1">
      <c r="B159" s="308"/>
      <c r="C159" s="335" t="s">
        <v>87</v>
      </c>
      <c r="D159" s="283"/>
      <c r="E159" s="283"/>
      <c r="F159" s="336" t="s">
        <v>542</v>
      </c>
      <c r="G159" s="283"/>
      <c r="H159" s="335" t="s">
        <v>604</v>
      </c>
      <c r="I159" s="335" t="s">
        <v>544</v>
      </c>
      <c r="J159" s="335" t="s">
        <v>605</v>
      </c>
      <c r="K159" s="331"/>
    </row>
    <row r="160" s="1" customFormat="1" ht="15" customHeight="1">
      <c r="B160" s="308"/>
      <c r="C160" s="335" t="s">
        <v>606</v>
      </c>
      <c r="D160" s="283"/>
      <c r="E160" s="283"/>
      <c r="F160" s="336" t="s">
        <v>542</v>
      </c>
      <c r="G160" s="283"/>
      <c r="H160" s="335" t="s">
        <v>607</v>
      </c>
      <c r="I160" s="335" t="s">
        <v>577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608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536</v>
      </c>
      <c r="D166" s="298"/>
      <c r="E166" s="298"/>
      <c r="F166" s="298" t="s">
        <v>537</v>
      </c>
      <c r="G166" s="340"/>
      <c r="H166" s="341" t="s">
        <v>54</v>
      </c>
      <c r="I166" s="341" t="s">
        <v>57</v>
      </c>
      <c r="J166" s="298" t="s">
        <v>538</v>
      </c>
      <c r="K166" s="275"/>
    </row>
    <row r="167" s="1" customFormat="1" ht="17.25" customHeight="1">
      <c r="B167" s="276"/>
      <c r="C167" s="300" t="s">
        <v>539</v>
      </c>
      <c r="D167" s="300"/>
      <c r="E167" s="300"/>
      <c r="F167" s="301" t="s">
        <v>540</v>
      </c>
      <c r="G167" s="342"/>
      <c r="H167" s="343"/>
      <c r="I167" s="343"/>
      <c r="J167" s="300" t="s">
        <v>541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545</v>
      </c>
      <c r="D169" s="283"/>
      <c r="E169" s="283"/>
      <c r="F169" s="306" t="s">
        <v>542</v>
      </c>
      <c r="G169" s="283"/>
      <c r="H169" s="283" t="s">
        <v>582</v>
      </c>
      <c r="I169" s="283" t="s">
        <v>544</v>
      </c>
      <c r="J169" s="283">
        <v>120</v>
      </c>
      <c r="K169" s="331"/>
    </row>
    <row r="170" s="1" customFormat="1" ht="15" customHeight="1">
      <c r="B170" s="308"/>
      <c r="C170" s="283" t="s">
        <v>591</v>
      </c>
      <c r="D170" s="283"/>
      <c r="E170" s="283"/>
      <c r="F170" s="306" t="s">
        <v>542</v>
      </c>
      <c r="G170" s="283"/>
      <c r="H170" s="283" t="s">
        <v>592</v>
      </c>
      <c r="I170" s="283" t="s">
        <v>544</v>
      </c>
      <c r="J170" s="283" t="s">
        <v>593</v>
      </c>
      <c r="K170" s="331"/>
    </row>
    <row r="171" s="1" customFormat="1" ht="15" customHeight="1">
      <c r="B171" s="308"/>
      <c r="C171" s="283" t="s">
        <v>490</v>
      </c>
      <c r="D171" s="283"/>
      <c r="E171" s="283"/>
      <c r="F171" s="306" t="s">
        <v>542</v>
      </c>
      <c r="G171" s="283"/>
      <c r="H171" s="283" t="s">
        <v>609</v>
      </c>
      <c r="I171" s="283" t="s">
        <v>544</v>
      </c>
      <c r="J171" s="283" t="s">
        <v>593</v>
      </c>
      <c r="K171" s="331"/>
    </row>
    <row r="172" s="1" customFormat="1" ht="15" customHeight="1">
      <c r="B172" s="308"/>
      <c r="C172" s="283" t="s">
        <v>547</v>
      </c>
      <c r="D172" s="283"/>
      <c r="E172" s="283"/>
      <c r="F172" s="306" t="s">
        <v>548</v>
      </c>
      <c r="G172" s="283"/>
      <c r="H172" s="283" t="s">
        <v>609</v>
      </c>
      <c r="I172" s="283" t="s">
        <v>544</v>
      </c>
      <c r="J172" s="283">
        <v>50</v>
      </c>
      <c r="K172" s="331"/>
    </row>
    <row r="173" s="1" customFormat="1" ht="15" customHeight="1">
      <c r="B173" s="308"/>
      <c r="C173" s="283" t="s">
        <v>550</v>
      </c>
      <c r="D173" s="283"/>
      <c r="E173" s="283"/>
      <c r="F173" s="306" t="s">
        <v>542</v>
      </c>
      <c r="G173" s="283"/>
      <c r="H173" s="283" t="s">
        <v>609</v>
      </c>
      <c r="I173" s="283" t="s">
        <v>552</v>
      </c>
      <c r="J173" s="283"/>
      <c r="K173" s="331"/>
    </row>
    <row r="174" s="1" customFormat="1" ht="15" customHeight="1">
      <c r="B174" s="308"/>
      <c r="C174" s="283" t="s">
        <v>561</v>
      </c>
      <c r="D174" s="283"/>
      <c r="E174" s="283"/>
      <c r="F174" s="306" t="s">
        <v>548</v>
      </c>
      <c r="G174" s="283"/>
      <c r="H174" s="283" t="s">
        <v>609</v>
      </c>
      <c r="I174" s="283" t="s">
        <v>544</v>
      </c>
      <c r="J174" s="283">
        <v>50</v>
      </c>
      <c r="K174" s="331"/>
    </row>
    <row r="175" s="1" customFormat="1" ht="15" customHeight="1">
      <c r="B175" s="308"/>
      <c r="C175" s="283" t="s">
        <v>569</v>
      </c>
      <c r="D175" s="283"/>
      <c r="E175" s="283"/>
      <c r="F175" s="306" t="s">
        <v>548</v>
      </c>
      <c r="G175" s="283"/>
      <c r="H175" s="283" t="s">
        <v>609</v>
      </c>
      <c r="I175" s="283" t="s">
        <v>544</v>
      </c>
      <c r="J175" s="283">
        <v>50</v>
      </c>
      <c r="K175" s="331"/>
    </row>
    <row r="176" s="1" customFormat="1" ht="15" customHeight="1">
      <c r="B176" s="308"/>
      <c r="C176" s="283" t="s">
        <v>567</v>
      </c>
      <c r="D176" s="283"/>
      <c r="E176" s="283"/>
      <c r="F176" s="306" t="s">
        <v>548</v>
      </c>
      <c r="G176" s="283"/>
      <c r="H176" s="283" t="s">
        <v>609</v>
      </c>
      <c r="I176" s="283" t="s">
        <v>544</v>
      </c>
      <c r="J176" s="283">
        <v>50</v>
      </c>
      <c r="K176" s="331"/>
    </row>
    <row r="177" s="1" customFormat="1" ht="15" customHeight="1">
      <c r="B177" s="308"/>
      <c r="C177" s="283" t="s">
        <v>101</v>
      </c>
      <c r="D177" s="283"/>
      <c r="E177" s="283"/>
      <c r="F177" s="306" t="s">
        <v>542</v>
      </c>
      <c r="G177" s="283"/>
      <c r="H177" s="283" t="s">
        <v>610</v>
      </c>
      <c r="I177" s="283" t="s">
        <v>611</v>
      </c>
      <c r="J177" s="283"/>
      <c r="K177" s="331"/>
    </row>
    <row r="178" s="1" customFormat="1" ht="15" customHeight="1">
      <c r="B178" s="308"/>
      <c r="C178" s="283" t="s">
        <v>57</v>
      </c>
      <c r="D178" s="283"/>
      <c r="E178" s="283"/>
      <c r="F178" s="306" t="s">
        <v>542</v>
      </c>
      <c r="G178" s="283"/>
      <c r="H178" s="283" t="s">
        <v>612</v>
      </c>
      <c r="I178" s="283" t="s">
        <v>613</v>
      </c>
      <c r="J178" s="283">
        <v>1</v>
      </c>
      <c r="K178" s="331"/>
    </row>
    <row r="179" s="1" customFormat="1" ht="15" customHeight="1">
      <c r="B179" s="308"/>
      <c r="C179" s="283" t="s">
        <v>53</v>
      </c>
      <c r="D179" s="283"/>
      <c r="E179" s="283"/>
      <c r="F179" s="306" t="s">
        <v>542</v>
      </c>
      <c r="G179" s="283"/>
      <c r="H179" s="283" t="s">
        <v>614</v>
      </c>
      <c r="I179" s="283" t="s">
        <v>544</v>
      </c>
      <c r="J179" s="283">
        <v>20</v>
      </c>
      <c r="K179" s="331"/>
    </row>
    <row r="180" s="1" customFormat="1" ht="15" customHeight="1">
      <c r="B180" s="308"/>
      <c r="C180" s="283" t="s">
        <v>54</v>
      </c>
      <c r="D180" s="283"/>
      <c r="E180" s="283"/>
      <c r="F180" s="306" t="s">
        <v>542</v>
      </c>
      <c r="G180" s="283"/>
      <c r="H180" s="283" t="s">
        <v>615</v>
      </c>
      <c r="I180" s="283" t="s">
        <v>544</v>
      </c>
      <c r="J180" s="283">
        <v>255</v>
      </c>
      <c r="K180" s="331"/>
    </row>
    <row r="181" s="1" customFormat="1" ht="15" customHeight="1">
      <c r="B181" s="308"/>
      <c r="C181" s="283" t="s">
        <v>102</v>
      </c>
      <c r="D181" s="283"/>
      <c r="E181" s="283"/>
      <c r="F181" s="306" t="s">
        <v>542</v>
      </c>
      <c r="G181" s="283"/>
      <c r="H181" s="283" t="s">
        <v>506</v>
      </c>
      <c r="I181" s="283" t="s">
        <v>544</v>
      </c>
      <c r="J181" s="283">
        <v>10</v>
      </c>
      <c r="K181" s="331"/>
    </row>
    <row r="182" s="1" customFormat="1" ht="15" customHeight="1">
      <c r="B182" s="308"/>
      <c r="C182" s="283" t="s">
        <v>103</v>
      </c>
      <c r="D182" s="283"/>
      <c r="E182" s="283"/>
      <c r="F182" s="306" t="s">
        <v>542</v>
      </c>
      <c r="G182" s="283"/>
      <c r="H182" s="283" t="s">
        <v>616</v>
      </c>
      <c r="I182" s="283" t="s">
        <v>577</v>
      </c>
      <c r="J182" s="283"/>
      <c r="K182" s="331"/>
    </row>
    <row r="183" s="1" customFormat="1" ht="15" customHeight="1">
      <c r="B183" s="308"/>
      <c r="C183" s="283" t="s">
        <v>617</v>
      </c>
      <c r="D183" s="283"/>
      <c r="E183" s="283"/>
      <c r="F183" s="306" t="s">
        <v>542</v>
      </c>
      <c r="G183" s="283"/>
      <c r="H183" s="283" t="s">
        <v>618</v>
      </c>
      <c r="I183" s="283" t="s">
        <v>577</v>
      </c>
      <c r="J183" s="283"/>
      <c r="K183" s="331"/>
    </row>
    <row r="184" s="1" customFormat="1" ht="15" customHeight="1">
      <c r="B184" s="308"/>
      <c r="C184" s="283" t="s">
        <v>606</v>
      </c>
      <c r="D184" s="283"/>
      <c r="E184" s="283"/>
      <c r="F184" s="306" t="s">
        <v>542</v>
      </c>
      <c r="G184" s="283"/>
      <c r="H184" s="283" t="s">
        <v>619</v>
      </c>
      <c r="I184" s="283" t="s">
        <v>577</v>
      </c>
      <c r="J184" s="283"/>
      <c r="K184" s="331"/>
    </row>
    <row r="185" s="1" customFormat="1" ht="15" customHeight="1">
      <c r="B185" s="308"/>
      <c r="C185" s="283" t="s">
        <v>105</v>
      </c>
      <c r="D185" s="283"/>
      <c r="E185" s="283"/>
      <c r="F185" s="306" t="s">
        <v>548</v>
      </c>
      <c r="G185" s="283"/>
      <c r="H185" s="283" t="s">
        <v>620</v>
      </c>
      <c r="I185" s="283" t="s">
        <v>544</v>
      </c>
      <c r="J185" s="283">
        <v>50</v>
      </c>
      <c r="K185" s="331"/>
    </row>
    <row r="186" s="1" customFormat="1" ht="15" customHeight="1">
      <c r="B186" s="308"/>
      <c r="C186" s="283" t="s">
        <v>621</v>
      </c>
      <c r="D186" s="283"/>
      <c r="E186" s="283"/>
      <c r="F186" s="306" t="s">
        <v>548</v>
      </c>
      <c r="G186" s="283"/>
      <c r="H186" s="283" t="s">
        <v>622</v>
      </c>
      <c r="I186" s="283" t="s">
        <v>623</v>
      </c>
      <c r="J186" s="283"/>
      <c r="K186" s="331"/>
    </row>
    <row r="187" s="1" customFormat="1" ht="15" customHeight="1">
      <c r="B187" s="308"/>
      <c r="C187" s="283" t="s">
        <v>624</v>
      </c>
      <c r="D187" s="283"/>
      <c r="E187" s="283"/>
      <c r="F187" s="306" t="s">
        <v>548</v>
      </c>
      <c r="G187" s="283"/>
      <c r="H187" s="283" t="s">
        <v>625</v>
      </c>
      <c r="I187" s="283" t="s">
        <v>623</v>
      </c>
      <c r="J187" s="283"/>
      <c r="K187" s="331"/>
    </row>
    <row r="188" s="1" customFormat="1" ht="15" customHeight="1">
      <c r="B188" s="308"/>
      <c r="C188" s="283" t="s">
        <v>626</v>
      </c>
      <c r="D188" s="283"/>
      <c r="E188" s="283"/>
      <c r="F188" s="306" t="s">
        <v>548</v>
      </c>
      <c r="G188" s="283"/>
      <c r="H188" s="283" t="s">
        <v>627</v>
      </c>
      <c r="I188" s="283" t="s">
        <v>623</v>
      </c>
      <c r="J188" s="283"/>
      <c r="K188" s="331"/>
    </row>
    <row r="189" s="1" customFormat="1" ht="15" customHeight="1">
      <c r="B189" s="308"/>
      <c r="C189" s="344" t="s">
        <v>628</v>
      </c>
      <c r="D189" s="283"/>
      <c r="E189" s="283"/>
      <c r="F189" s="306" t="s">
        <v>548</v>
      </c>
      <c r="G189" s="283"/>
      <c r="H189" s="283" t="s">
        <v>629</v>
      </c>
      <c r="I189" s="283" t="s">
        <v>630</v>
      </c>
      <c r="J189" s="345" t="s">
        <v>631</v>
      </c>
      <c r="K189" s="331"/>
    </row>
    <row r="190" s="17" customFormat="1" ht="15" customHeight="1">
      <c r="B190" s="346"/>
      <c r="C190" s="347" t="s">
        <v>632</v>
      </c>
      <c r="D190" s="348"/>
      <c r="E190" s="348"/>
      <c r="F190" s="349" t="s">
        <v>548</v>
      </c>
      <c r="G190" s="348"/>
      <c r="H190" s="348" t="s">
        <v>633</v>
      </c>
      <c r="I190" s="348" t="s">
        <v>630</v>
      </c>
      <c r="J190" s="350" t="s">
        <v>631</v>
      </c>
      <c r="K190" s="351"/>
    </row>
    <row r="191" s="1" customFormat="1" ht="15" customHeight="1">
      <c r="B191" s="308"/>
      <c r="C191" s="344" t="s">
        <v>42</v>
      </c>
      <c r="D191" s="283"/>
      <c r="E191" s="283"/>
      <c r="F191" s="306" t="s">
        <v>542</v>
      </c>
      <c r="G191" s="283"/>
      <c r="H191" s="280" t="s">
        <v>634</v>
      </c>
      <c r="I191" s="283" t="s">
        <v>635</v>
      </c>
      <c r="J191" s="283"/>
      <c r="K191" s="331"/>
    </row>
    <row r="192" s="1" customFormat="1" ht="15" customHeight="1">
      <c r="B192" s="308"/>
      <c r="C192" s="344" t="s">
        <v>636</v>
      </c>
      <c r="D192" s="283"/>
      <c r="E192" s="283"/>
      <c r="F192" s="306" t="s">
        <v>542</v>
      </c>
      <c r="G192" s="283"/>
      <c r="H192" s="283" t="s">
        <v>637</v>
      </c>
      <c r="I192" s="283" t="s">
        <v>577</v>
      </c>
      <c r="J192" s="283"/>
      <c r="K192" s="331"/>
    </row>
    <row r="193" s="1" customFormat="1" ht="15" customHeight="1">
      <c r="B193" s="308"/>
      <c r="C193" s="344" t="s">
        <v>638</v>
      </c>
      <c r="D193" s="283"/>
      <c r="E193" s="283"/>
      <c r="F193" s="306" t="s">
        <v>542</v>
      </c>
      <c r="G193" s="283"/>
      <c r="H193" s="283" t="s">
        <v>639</v>
      </c>
      <c r="I193" s="283" t="s">
        <v>577</v>
      </c>
      <c r="J193" s="283"/>
      <c r="K193" s="331"/>
    </row>
    <row r="194" s="1" customFormat="1" ht="15" customHeight="1">
      <c r="B194" s="308"/>
      <c r="C194" s="344" t="s">
        <v>640</v>
      </c>
      <c r="D194" s="283"/>
      <c r="E194" s="283"/>
      <c r="F194" s="306" t="s">
        <v>548</v>
      </c>
      <c r="G194" s="283"/>
      <c r="H194" s="283" t="s">
        <v>641</v>
      </c>
      <c r="I194" s="283" t="s">
        <v>577</v>
      </c>
      <c r="J194" s="283"/>
      <c r="K194" s="331"/>
    </row>
    <row r="195" s="1" customFormat="1" ht="15" customHeight="1">
      <c r="B195" s="337"/>
      <c r="C195" s="352"/>
      <c r="D195" s="317"/>
      <c r="E195" s="317"/>
      <c r="F195" s="317"/>
      <c r="G195" s="317"/>
      <c r="H195" s="317"/>
      <c r="I195" s="317"/>
      <c r="J195" s="317"/>
      <c r="K195" s="338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319"/>
      <c r="C197" s="329"/>
      <c r="D197" s="329"/>
      <c r="E197" s="329"/>
      <c r="F197" s="339"/>
      <c r="G197" s="329"/>
      <c r="H197" s="329"/>
      <c r="I197" s="329"/>
      <c r="J197" s="329"/>
      <c r="K197" s="319"/>
    </row>
    <row r="198" s="1" customFormat="1" ht="18.75" customHeight="1">
      <c r="B198" s="291"/>
      <c r="C198" s="291"/>
      <c r="D198" s="291"/>
      <c r="E198" s="291"/>
      <c r="F198" s="291"/>
      <c r="G198" s="291"/>
      <c r="H198" s="291"/>
      <c r="I198" s="291"/>
      <c r="J198" s="291"/>
      <c r="K198" s="291"/>
    </row>
    <row r="199" s="1" customFormat="1" ht="13.5">
      <c r="B199" s="270"/>
      <c r="C199" s="271"/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1">
      <c r="B200" s="273"/>
      <c r="C200" s="274" t="s">
        <v>642</v>
      </c>
      <c r="D200" s="274"/>
      <c r="E200" s="274"/>
      <c r="F200" s="274"/>
      <c r="G200" s="274"/>
      <c r="H200" s="274"/>
      <c r="I200" s="274"/>
      <c r="J200" s="274"/>
      <c r="K200" s="275"/>
    </row>
    <row r="201" s="1" customFormat="1" ht="25.5" customHeight="1">
      <c r="B201" s="273"/>
      <c r="C201" s="353" t="s">
        <v>643</v>
      </c>
      <c r="D201" s="353"/>
      <c r="E201" s="353"/>
      <c r="F201" s="353" t="s">
        <v>644</v>
      </c>
      <c r="G201" s="354"/>
      <c r="H201" s="353" t="s">
        <v>645</v>
      </c>
      <c r="I201" s="353"/>
      <c r="J201" s="353"/>
      <c r="K201" s="275"/>
    </row>
    <row r="202" s="1" customFormat="1" ht="5.25" customHeight="1">
      <c r="B202" s="308"/>
      <c r="C202" s="303"/>
      <c r="D202" s="303"/>
      <c r="E202" s="303"/>
      <c r="F202" s="303"/>
      <c r="G202" s="329"/>
      <c r="H202" s="303"/>
      <c r="I202" s="303"/>
      <c r="J202" s="303"/>
      <c r="K202" s="331"/>
    </row>
    <row r="203" s="1" customFormat="1" ht="15" customHeight="1">
      <c r="B203" s="308"/>
      <c r="C203" s="283" t="s">
        <v>635</v>
      </c>
      <c r="D203" s="283"/>
      <c r="E203" s="283"/>
      <c r="F203" s="306" t="s">
        <v>43</v>
      </c>
      <c r="G203" s="283"/>
      <c r="H203" s="283" t="s">
        <v>646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44</v>
      </c>
      <c r="G204" s="283"/>
      <c r="H204" s="283" t="s">
        <v>647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47</v>
      </c>
      <c r="G205" s="283"/>
      <c r="H205" s="283" t="s">
        <v>648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45</v>
      </c>
      <c r="G206" s="283"/>
      <c r="H206" s="283" t="s">
        <v>649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 t="s">
        <v>46</v>
      </c>
      <c r="G207" s="283"/>
      <c r="H207" s="283" t="s">
        <v>650</v>
      </c>
      <c r="I207" s="283"/>
      <c r="J207" s="283"/>
      <c r="K207" s="331"/>
    </row>
    <row r="208" s="1" customFormat="1" ht="15" customHeight="1">
      <c r="B208" s="308"/>
      <c r="C208" s="283"/>
      <c r="D208" s="283"/>
      <c r="E208" s="283"/>
      <c r="F208" s="306"/>
      <c r="G208" s="283"/>
      <c r="H208" s="283"/>
      <c r="I208" s="283"/>
      <c r="J208" s="283"/>
      <c r="K208" s="331"/>
    </row>
    <row r="209" s="1" customFormat="1" ht="15" customHeight="1">
      <c r="B209" s="308"/>
      <c r="C209" s="283" t="s">
        <v>589</v>
      </c>
      <c r="D209" s="283"/>
      <c r="E209" s="283"/>
      <c r="F209" s="306" t="s">
        <v>79</v>
      </c>
      <c r="G209" s="283"/>
      <c r="H209" s="283" t="s">
        <v>651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484</v>
      </c>
      <c r="G210" s="283"/>
      <c r="H210" s="283" t="s">
        <v>485</v>
      </c>
      <c r="I210" s="283"/>
      <c r="J210" s="283"/>
      <c r="K210" s="331"/>
    </row>
    <row r="211" s="1" customFormat="1" ht="15" customHeight="1">
      <c r="B211" s="308"/>
      <c r="C211" s="283"/>
      <c r="D211" s="283"/>
      <c r="E211" s="283"/>
      <c r="F211" s="306" t="s">
        <v>482</v>
      </c>
      <c r="G211" s="283"/>
      <c r="H211" s="283" t="s">
        <v>652</v>
      </c>
      <c r="I211" s="283"/>
      <c r="J211" s="283"/>
      <c r="K211" s="331"/>
    </row>
    <row r="212" s="1" customFormat="1" ht="15" customHeight="1">
      <c r="B212" s="355"/>
      <c r="C212" s="283"/>
      <c r="D212" s="283"/>
      <c r="E212" s="283"/>
      <c r="F212" s="306" t="s">
        <v>486</v>
      </c>
      <c r="G212" s="344"/>
      <c r="H212" s="335" t="s">
        <v>487</v>
      </c>
      <c r="I212" s="335"/>
      <c r="J212" s="335"/>
      <c r="K212" s="356"/>
    </row>
    <row r="213" s="1" customFormat="1" ht="15" customHeight="1">
      <c r="B213" s="355"/>
      <c r="C213" s="283"/>
      <c r="D213" s="283"/>
      <c r="E213" s="283"/>
      <c r="F213" s="306" t="s">
        <v>488</v>
      </c>
      <c r="G213" s="344"/>
      <c r="H213" s="335" t="s">
        <v>653</v>
      </c>
      <c r="I213" s="335"/>
      <c r="J213" s="335"/>
      <c r="K213" s="356"/>
    </row>
    <row r="214" s="1" customFormat="1" ht="15" customHeight="1">
      <c r="B214" s="355"/>
      <c r="C214" s="283"/>
      <c r="D214" s="283"/>
      <c r="E214" s="283"/>
      <c r="F214" s="306"/>
      <c r="G214" s="344"/>
      <c r="H214" s="335"/>
      <c r="I214" s="335"/>
      <c r="J214" s="335"/>
      <c r="K214" s="356"/>
    </row>
    <row r="215" s="1" customFormat="1" ht="15" customHeight="1">
      <c r="B215" s="355"/>
      <c r="C215" s="283" t="s">
        <v>613</v>
      </c>
      <c r="D215" s="283"/>
      <c r="E215" s="283"/>
      <c r="F215" s="306">
        <v>1</v>
      </c>
      <c r="G215" s="344"/>
      <c r="H215" s="335" t="s">
        <v>654</v>
      </c>
      <c r="I215" s="335"/>
      <c r="J215" s="335"/>
      <c r="K215" s="356"/>
    </row>
    <row r="216" s="1" customFormat="1" ht="15" customHeight="1">
      <c r="B216" s="355"/>
      <c r="C216" s="283"/>
      <c r="D216" s="283"/>
      <c r="E216" s="283"/>
      <c r="F216" s="306">
        <v>2</v>
      </c>
      <c r="G216" s="344"/>
      <c r="H216" s="335" t="s">
        <v>655</v>
      </c>
      <c r="I216" s="335"/>
      <c r="J216" s="335"/>
      <c r="K216" s="356"/>
    </row>
    <row r="217" s="1" customFormat="1" ht="15" customHeight="1">
      <c r="B217" s="355"/>
      <c r="C217" s="283"/>
      <c r="D217" s="283"/>
      <c r="E217" s="283"/>
      <c r="F217" s="306">
        <v>3</v>
      </c>
      <c r="G217" s="344"/>
      <c r="H217" s="335" t="s">
        <v>656</v>
      </c>
      <c r="I217" s="335"/>
      <c r="J217" s="335"/>
      <c r="K217" s="356"/>
    </row>
    <row r="218" s="1" customFormat="1" ht="15" customHeight="1">
      <c r="B218" s="355"/>
      <c r="C218" s="283"/>
      <c r="D218" s="283"/>
      <c r="E218" s="283"/>
      <c r="F218" s="306">
        <v>4</v>
      </c>
      <c r="G218" s="344"/>
      <c r="H218" s="335" t="s">
        <v>657</v>
      </c>
      <c r="I218" s="335"/>
      <c r="J218" s="335"/>
      <c r="K218" s="356"/>
    </row>
    <row r="219" s="1" customFormat="1" ht="12.75" customHeight="1">
      <c r="B219" s="357"/>
      <c r="C219" s="358"/>
      <c r="D219" s="358"/>
      <c r="E219" s="358"/>
      <c r="F219" s="358"/>
      <c r="G219" s="358"/>
      <c r="H219" s="358"/>
      <c r="I219" s="358"/>
      <c r="J219" s="358"/>
      <c r="K219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Novák</dc:creator>
  <cp:lastModifiedBy>Lukáš Novák</cp:lastModifiedBy>
  <dcterms:created xsi:type="dcterms:W3CDTF">2025-04-17T10:27:38Z</dcterms:created>
  <dcterms:modified xsi:type="dcterms:W3CDTF">2025-04-17T10:27:39Z</dcterms:modified>
</cp:coreProperties>
</file>